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firstSheet="2" activeTab="9"/>
  </bookViews>
  <sheets>
    <sheet name="Пр.9" sheetId="1" state="hidden" r:id="rId1"/>
    <sheet name="Пр.1" sheetId="2" state="hidden" r:id="rId2"/>
    <sheet name="Пр. 1" sheetId="3" r:id="rId3"/>
    <sheet name="Пр3" sheetId="4" r:id="rId4"/>
    <sheet name="Пр.5" sheetId="5" r:id="rId5"/>
    <sheet name="Пр.11" sheetId="6" r:id="rId6"/>
    <sheet name="Пр.13" sheetId="7" state="hidden" r:id="rId7"/>
    <sheet name="Пр.15" sheetId="8" state="hidden" r:id="rId8"/>
    <sheet name="Пр.18" sheetId="9" state="hidden" r:id="rId9"/>
    <sheet name="Пр.20" sheetId="10" r:id="rId10"/>
    <sheet name="Пр.21" sheetId="11" r:id="rId11"/>
    <sheet name="Пр.26" sheetId="12" r:id="rId12"/>
    <sheet name="Пр.27" sheetId="13" r:id="rId13"/>
    <sheet name="Пр.28" sheetId="14" r:id="rId14"/>
    <sheet name="Пр.33" sheetId="15" r:id="rId15"/>
    <sheet name="Пр.34" sheetId="16" r:id="rId16"/>
    <sheet name="Пр.35" sheetId="17" r:id="rId17"/>
    <sheet name="Пр.56" sheetId="18" r:id="rId18"/>
  </sheets>
  <definedNames>
    <definedName name="_xlnm._FilterDatabase" localSheetId="8" hidden="1">'Пр.18'!$A$12:$I$1344</definedName>
    <definedName name="_xlnm.Print_Area" localSheetId="2">'Пр. 1'!$A$1:$C$27</definedName>
    <definedName name="_xlnm.Print_Area" localSheetId="5">'Пр.11'!$A$1:$D$57</definedName>
    <definedName name="_xlnm.Print_Area" localSheetId="6">'Пр.13'!$A$1:$H$1171</definedName>
    <definedName name="_xlnm.Print_Area" localSheetId="7">'Пр.15'!$A$1:$H$1129</definedName>
    <definedName name="_xlnm.Print_Area" localSheetId="8">'Пр.18'!$A$1:$I$1344</definedName>
    <definedName name="_xlnm.Print_Area" localSheetId="9">'Пр.20'!$A$1:$J$89</definedName>
    <definedName name="_xlnm.Print_Area" localSheetId="10">'Пр.21'!$A$1:$B$46</definedName>
    <definedName name="_xlnm.Print_Area" localSheetId="11">'Пр.26'!$A$1:$B$17</definedName>
    <definedName name="_xlnm.Print_Area" localSheetId="12">'Пр.27'!$A$1:$B$16</definedName>
    <definedName name="_xlnm.Print_Area" localSheetId="13">'Пр.28'!$A$1:$B$15</definedName>
    <definedName name="_xlnm.Print_Area" localSheetId="14">'Пр.33'!$A$1:$C$20</definedName>
    <definedName name="_xlnm.Print_Area" localSheetId="15">'Пр.34'!$A$1:$E$17</definedName>
    <definedName name="_xlnm.Print_Area" localSheetId="16">'Пр.35'!$A$1:$H$14</definedName>
    <definedName name="_xlnm.Print_Area" localSheetId="4">'Пр.5'!$A$1:$C$106</definedName>
    <definedName name="_xlnm.Print_Area" localSheetId="17">'Пр.56'!$A$1:$B$19</definedName>
    <definedName name="_xlnm.Print_Area" localSheetId="3">'Пр3'!$A$1:$C$40</definedName>
  </definedNames>
  <calcPr fullCalcOnLoad="1"/>
</workbook>
</file>

<file path=xl/sharedStrings.xml><?xml version="1.0" encoding="utf-8"?>
<sst xmlns="http://schemas.openxmlformats.org/spreadsheetml/2006/main" count="22757" uniqueCount="1498">
  <si>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</si>
  <si>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</si>
  <si>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</si>
  <si>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</si>
  <si>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</si>
  <si>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</si>
  <si>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</si>
  <si>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</si>
  <si>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</si>
  <si>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</si>
  <si>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</si>
  <si>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</si>
  <si>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</si>
  <si>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</si>
  <si>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</si>
  <si>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</si>
  <si>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</si>
  <si>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</si>
  <si>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</si>
  <si>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</si>
  <si>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</si>
  <si>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</si>
  <si>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</si>
  <si>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</si>
  <si>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</si>
  <si>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</si>
  <si>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</si>
  <si>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</si>
  <si>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</si>
  <si>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</si>
  <si>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</si>
  <si>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</si>
  <si>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</si>
  <si>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</si>
  <si>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</si>
  <si>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</si>
  <si>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</si>
  <si>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</si>
  <si>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</si>
  <si>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</si>
  <si>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</si>
  <si>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</si>
  <si>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</si>
  <si>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</si>
  <si>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</si>
  <si>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</si>
  <si>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</si>
  <si>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</si>
  <si>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</si>
  <si>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</si>
  <si>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</si>
  <si>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</si>
  <si>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</si>
  <si>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</si>
  <si>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</si>
  <si>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</si>
  <si>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</si>
  <si>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</si>
  <si>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</si>
  <si>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</si>
  <si>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</si>
  <si>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</si>
  <si>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</si>
  <si>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</si>
  <si>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</si>
  <si>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</si>
  <si>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</si>
  <si>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</si>
  <si>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</si>
  <si>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</si>
  <si>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</si>
  <si>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</si>
  <si>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</si>
  <si>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</si>
  <si>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</si>
  <si>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</si>
  <si>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</si>
  <si>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</si>
  <si>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</si>
  <si>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</si>
  <si>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</si>
  <si>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</si>
  <si>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</si>
  <si>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</si>
  <si>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</si>
  <si>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</si>
  <si>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</si>
  <si>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</si>
  <si>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</si>
  <si>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</si>
  <si>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</si>
  <si>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</si>
  <si>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</si>
  <si>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</si>
  <si>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</si>
  <si>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</si>
  <si>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</si>
  <si>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</si>
  <si>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</si>
  <si>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</si>
  <si>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</si>
  <si>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</si>
  <si>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</si>
  <si>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</si>
  <si>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</si>
  <si>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</si>
  <si>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</si>
  <si>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</si>
  <si>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</si>
  <si>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</si>
  <si>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</si>
  <si>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</si>
  <si>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</si>
  <si>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</si>
  <si>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</si>
  <si>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</si>
  <si>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</si>
  <si>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</si>
  <si>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</si>
  <si>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</si>
  <si>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</si>
  <si>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</si>
  <si>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</si>
  <si>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</si>
  <si>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</si>
  <si>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</si>
  <si>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</si>
  <si>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</si>
  <si>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</si>
  <si>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</si>
  <si>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</si>
  <si>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</si>
  <si>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</si>
  <si>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</si>
  <si>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</si>
  <si>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</si>
  <si>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</si>
  <si>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</si>
  <si>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</si>
  <si>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</si>
  <si>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</si>
  <si>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</si>
  <si>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</si>
  <si>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</si>
  <si>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</si>
  <si>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</si>
  <si>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</si>
  <si>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</si>
  <si>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</si>
  <si>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</si>
  <si>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</si>
  <si>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</si>
  <si>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</si>
  <si>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</si>
  <si>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</si>
  <si>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</si>
  <si>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</si>
  <si>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</si>
  <si>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</si>
  <si>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</si>
  <si>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</si>
  <si>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</si>
  <si>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</si>
  <si>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</si>
  <si>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</si>
  <si>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</si>
  <si>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</si>
  <si>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</si>
  <si>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</si>
  <si>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</si>
  <si>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</si>
  <si>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</si>
  <si>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</si>
  <si>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</si>
  <si>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</si>
  <si>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</si>
  <si>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</si>
  <si>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</si>
  <si>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</si>
  <si>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</si>
  <si>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</si>
  <si>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</si>
  <si>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</si>
  <si>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</si>
  <si>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</si>
  <si>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</si>
  <si>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</si>
  <si>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</si>
  <si>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</si>
  <si>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</si>
  <si>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</si>
  <si>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</si>
  <si>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</si>
  <si>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</si>
  <si>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</si>
  <si>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</si>
  <si>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</si>
  <si>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</si>
  <si>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</si>
  <si>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</si>
  <si>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</si>
  <si>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</si>
  <si>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</si>
  <si>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</si>
  <si>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</si>
  <si>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</si>
  <si>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</si>
  <si>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</si>
  <si>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</si>
  <si>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</si>
  <si>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</si>
  <si>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</si>
  <si>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</si>
  <si>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</si>
  <si>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</si>
  <si>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</si>
  <si>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</si>
  <si>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</si>
  <si>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</si>
  <si>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</si>
  <si>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</si>
  <si>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</si>
  <si>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</si>
  <si>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</si>
  <si>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</si>
  <si>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</si>
  <si>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</si>
  <si>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</si>
  <si>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</si>
  <si>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</si>
  <si>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</si>
  <si>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</si>
  <si>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</si>
  <si>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</si>
  <si>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</si>
  <si>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</si>
  <si>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</si>
  <si>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</si>
  <si>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</si>
  <si>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</si>
  <si>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</si>
  <si>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</si>
  <si>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</si>
  <si>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</si>
  <si>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</si>
  <si>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</si>
  <si>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</si>
  <si>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</si>
  <si>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</si>
  <si>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</si>
  <si>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</si>
  <si>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</si>
  <si>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</si>
  <si>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</si>
  <si>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</si>
  <si>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</si>
  <si>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</si>
  <si>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</si>
  <si>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</si>
  <si>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</si>
  <si>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</si>
  <si>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</si>
  <si>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</si>
  <si>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</si>
  <si>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</si>
  <si>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</si>
  <si>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</si>
  <si>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</si>
  <si>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</si>
  <si>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</si>
  <si>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</si>
  <si>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</si>
  <si>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</si>
  <si>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</si>
  <si>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</si>
  <si>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</si>
  <si>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</si>
  <si>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</si>
  <si>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</si>
  <si>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</si>
  <si>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</si>
  <si>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</si>
  <si>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</si>
  <si>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</si>
  <si>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</si>
  <si>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</si>
  <si>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</si>
  <si>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</si>
  <si>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</si>
  <si>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</si>
  <si>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</si>
  <si>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</si>
  <si>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</si>
  <si>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</si>
  <si>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</si>
  <si>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</si>
  <si>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</si>
  <si>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</si>
  <si>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</si>
  <si>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</si>
  <si>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</si>
  <si>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</si>
  <si>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</si>
  <si>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</si>
  <si>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</si>
  <si>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</si>
  <si>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</si>
  <si>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</si>
  <si>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</si>
  <si>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</si>
  <si>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</si>
  <si>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</si>
  <si>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</si>
  <si>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</si>
  <si>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</si>
  <si>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</si>
  <si>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</si>
  <si>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</si>
  <si>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</si>
  <si>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</si>
  <si>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</si>
  <si>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</si>
  <si>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</si>
  <si>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</si>
  <si>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</si>
  <si>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</si>
  <si>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</si>
  <si>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</si>
  <si>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</si>
  <si>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</si>
  <si>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</si>
  <si>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</si>
  <si>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</si>
  <si>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</si>
  <si>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</si>
  <si>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</si>
  <si>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</si>
  <si>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</si>
  <si>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</si>
  <si>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</si>
  <si>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</si>
  <si>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</si>
  <si>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</si>
  <si>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</si>
  <si>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</si>
  <si>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</si>
  <si>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</si>
  <si>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</si>
  <si>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</si>
  <si>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</si>
  <si>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</si>
  <si>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</si>
  <si>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</si>
  <si>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</si>
  <si>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</si>
  <si>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</si>
  <si>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</si>
  <si>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</si>
  <si>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</si>
  <si>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</si>
  <si>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</si>
  <si>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</si>
  <si>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</si>
  <si>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</si>
  <si>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</si>
  <si>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</si>
  <si>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</si>
  <si>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</si>
  <si>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</si>
  <si>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</si>
  <si>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</si>
  <si>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</si>
  <si>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</si>
  <si>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</si>
  <si>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</si>
  <si>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</si>
  <si>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</si>
  <si>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</si>
  <si>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</si>
  <si>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</si>
  <si>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</si>
  <si>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</si>
  <si>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</si>
  <si>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</si>
  <si>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</si>
  <si>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</si>
  <si>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</si>
  <si>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</si>
  <si>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</si>
  <si>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</si>
  <si>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</si>
  <si>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</si>
  <si>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</si>
  <si>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</si>
  <si>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</si>
  <si>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</si>
  <si>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</si>
  <si>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</si>
  <si>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</si>
  <si>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</si>
  <si>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</si>
  <si>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</si>
  <si>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</si>
  <si>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</si>
  <si>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</si>
  <si>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</si>
  <si>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</si>
  <si>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</si>
  <si>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</si>
  <si>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</si>
  <si>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</si>
  <si>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</si>
  <si>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</si>
  <si>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</si>
  <si>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</si>
  <si>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</si>
  <si>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</si>
  <si>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</si>
  <si>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</si>
  <si>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</si>
  <si>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</si>
  <si>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</si>
  <si>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</si>
  <si>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</si>
  <si>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</si>
  <si>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</si>
  <si>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</si>
  <si>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</si>
  <si>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</si>
  <si>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</si>
  <si>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</si>
  <si>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</si>
  <si>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</si>
  <si>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</si>
  <si>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</si>
  <si>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</si>
  <si>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</si>
  <si>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</si>
  <si>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</si>
  <si>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</si>
  <si>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</si>
  <si>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</si>
  <si>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</si>
  <si>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</si>
  <si>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</si>
  <si>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</si>
  <si>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</si>
  <si>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</si>
  <si>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</si>
  <si>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</si>
  <si>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</si>
  <si>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</si>
  <si>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</si>
  <si>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</si>
  <si>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</si>
  <si>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</si>
  <si>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</si>
  <si>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</si>
  <si>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</si>
  <si>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</si>
  <si>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</si>
  <si>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</si>
  <si>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</si>
  <si>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</si>
  <si>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</si>
  <si>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</si>
  <si>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</si>
  <si>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</si>
  <si>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</si>
  <si>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</si>
  <si>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</si>
  <si>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</si>
  <si>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</si>
  <si>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</si>
  <si>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</si>
  <si>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</si>
  <si>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</si>
  <si>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</si>
  <si>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</si>
  <si>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</si>
  <si>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</si>
  <si>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</si>
  <si>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</si>
  <si>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</si>
  <si>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</si>
  <si>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</si>
  <si>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</si>
  <si>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</si>
  <si>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</si>
  <si>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</si>
  <si>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</si>
  <si>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</si>
  <si>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</si>
  <si>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</si>
  <si>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</si>
  <si>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</si>
  <si>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</si>
  <si>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</si>
  <si>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</si>
  <si>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</si>
  <si>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</si>
  <si>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</si>
  <si>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</si>
  <si>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</si>
  <si>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</si>
  <si>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</si>
  <si>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</si>
  <si>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</si>
  <si>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</si>
  <si>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</si>
  <si>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</si>
  <si>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</si>
  <si>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</si>
  <si>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</si>
  <si>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</si>
  <si>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</si>
  <si>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</si>
  <si>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</si>
  <si>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</si>
  <si>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</si>
  <si>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</si>
  <si>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</si>
  <si>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</si>
  <si>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</si>
  <si>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</si>
  <si>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</si>
  <si>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</si>
  <si>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</si>
  <si>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</si>
  <si>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</si>
  <si>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</si>
  <si>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</si>
  <si>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</si>
  <si>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</si>
  <si>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</si>
  <si>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</si>
  <si>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</si>
  <si>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</si>
  <si>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</si>
  <si>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</si>
  <si>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</si>
  <si>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</si>
  <si>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</si>
  <si>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</si>
  <si>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</si>
  <si>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</si>
  <si>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</si>
  <si>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</si>
  <si>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</si>
  <si>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</si>
  <si>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</si>
  <si>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</si>
  <si>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</si>
  <si>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</si>
  <si>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</si>
  <si>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</si>
  <si>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</si>
  <si>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</si>
  <si>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</si>
  <si>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</si>
  <si>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</si>
  <si>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</si>
  <si>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</si>
  <si>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</si>
  <si>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</si>
  <si>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</si>
  <si>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</si>
  <si>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</si>
  <si>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</si>
  <si>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</si>
  <si>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</si>
  <si>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</si>
  <si>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</si>
  <si>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</si>
  <si>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</si>
  <si>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</si>
  <si>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</si>
  <si>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</si>
  <si>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</si>
  <si>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</si>
  <si>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</si>
  <si>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</si>
  <si>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</si>
  <si>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</si>
  <si>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</si>
  <si>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</si>
  <si>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</si>
  <si>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</si>
  <si>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</si>
  <si>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</si>
  <si>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</si>
  <si>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</si>
  <si>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</si>
  <si>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</si>
  <si>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</si>
  <si>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</si>
  <si>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</si>
  <si>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</si>
  <si>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</si>
  <si>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</si>
  <si>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</si>
  <si>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</si>
  <si>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</si>
  <si>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</si>
  <si>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</si>
  <si>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</si>
  <si>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</si>
  <si>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</si>
  <si>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</si>
  <si>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</si>
  <si>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</si>
  <si>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</si>
  <si>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</si>
  <si>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</si>
  <si>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</si>
  <si>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</si>
  <si>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</si>
  <si>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</si>
  <si>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</si>
  <si>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</si>
  <si>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</si>
  <si>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</si>
  <si>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</si>
  <si>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</si>
  <si>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</si>
  <si>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</si>
  <si>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</si>
  <si>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</si>
  <si>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</si>
  <si>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</si>
  <si>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</si>
  <si>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</si>
  <si>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</si>
  <si>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</si>
  <si>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</si>
  <si>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</si>
  <si>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</si>
  <si>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</si>
  <si>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</si>
  <si>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</si>
  <si>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</si>
  <si>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</si>
  <si>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</si>
  <si>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</si>
  <si>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</si>
  <si>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</si>
  <si>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</si>
  <si>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</si>
  <si>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</si>
  <si>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</si>
  <si>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</si>
  <si>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</si>
  <si>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</si>
  <si>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</si>
  <si>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</si>
  <si>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</si>
  <si>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</si>
  <si>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</si>
  <si>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</si>
  <si>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</si>
  <si>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</si>
  <si>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</si>
  <si>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</si>
  <si>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</si>
  <si>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</si>
  <si>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</si>
  <si>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</si>
  <si>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</si>
  <si>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</si>
  <si>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</si>
  <si>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</si>
  <si>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</si>
  <si>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</si>
  <si>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</si>
  <si>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</si>
  <si>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</si>
  <si>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</si>
  <si>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</si>
  <si>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</si>
  <si>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</si>
  <si>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</si>
  <si>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</si>
  <si>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</si>
  <si>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</si>
  <si>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</si>
  <si>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</si>
  <si>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</si>
  <si>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</si>
  <si>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</si>
  <si>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</si>
  <si>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</si>
  <si>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</si>
  <si>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</si>
  <si>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</si>
  <si>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</si>
  <si>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</si>
  <si>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</si>
  <si>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</si>
  <si>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</si>
  <si>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</si>
  <si>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</si>
  <si>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</si>
  <si>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</si>
  <si>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</si>
  <si>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</si>
  <si>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</si>
  <si>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</si>
  <si>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</si>
  <si>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</si>
  <si>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</si>
  <si>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</si>
  <si>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</si>
  <si>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</si>
  <si>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</si>
  <si>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</si>
  <si>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</si>
  <si>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</si>
  <si>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</si>
  <si>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</si>
  <si>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</si>
  <si>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</si>
  <si>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</si>
  <si>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</si>
  <si>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</si>
  <si>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</si>
  <si>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</si>
  <si>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</si>
  <si>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</si>
  <si>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</si>
  <si>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</si>
  <si>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</si>
  <si>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</si>
  <si>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</si>
  <si>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</si>
  <si>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</si>
  <si>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</si>
  <si>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</si>
  <si>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</si>
  <si>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</si>
  <si>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</si>
  <si>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</si>
  <si>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</si>
  <si>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</si>
  <si>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</si>
  <si>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</si>
  <si>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</si>
  <si>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</si>
  <si>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</si>
  <si>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</si>
  <si>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</si>
  <si>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</si>
  <si>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</si>
  <si>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</si>
  <si>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</si>
  <si>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</si>
  <si>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</si>
  <si>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</si>
  <si>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</si>
  <si>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</si>
  <si>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</si>
  <si>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</si>
  <si>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</si>
  <si>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</si>
  <si>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</si>
  <si>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</si>
  <si>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</si>
  <si>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</si>
  <si>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</si>
  <si>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</si>
  <si>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</si>
  <si>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</si>
  <si>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</si>
  <si>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</si>
  <si>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</si>
  <si>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</si>
  <si>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</si>
  <si>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</si>
  <si>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</si>
  <si>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</si>
  <si>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</si>
  <si>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</si>
  <si>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</si>
  <si>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</si>
  <si>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</si>
  <si>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</si>
  <si>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</si>
  <si>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</si>
  <si>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</si>
  <si>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</si>
  <si>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</si>
  <si>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</si>
  <si>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</si>
  <si>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</si>
  <si>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</si>
  <si>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</si>
  <si>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</si>
  <si>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</si>
  <si>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</si>
  <si>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</si>
  <si>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</si>
  <si>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</si>
  <si>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</si>
  <si>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</si>
  <si>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</si>
  <si>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</si>
  <si>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</si>
  <si>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</si>
  <si>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</si>
  <si>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</si>
  <si>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</si>
  <si>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</si>
  <si>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</si>
  <si>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</si>
  <si>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</si>
  <si>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</si>
  <si>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</si>
  <si>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</si>
  <si>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</si>
  <si>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</si>
  <si>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</si>
  <si>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</si>
  <si>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</si>
  <si>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</si>
  <si>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</si>
  <si>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</si>
  <si>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</si>
  <si>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</si>
  <si>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</si>
  <si>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</si>
  <si>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</si>
  <si>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</si>
  <si>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</si>
  <si>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</si>
  <si>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</si>
  <si>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</si>
  <si>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</si>
  <si>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</si>
  <si>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</si>
  <si>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</si>
  <si>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</si>
  <si>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</si>
  <si>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</si>
  <si>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</si>
  <si>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</si>
  <si>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</si>
  <si>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</si>
  <si>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</si>
  <si>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</si>
  <si>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</si>
  <si>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</si>
  <si>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</si>
  <si>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</si>
  <si>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</si>
  <si>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</si>
  <si>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</si>
  <si>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</si>
  <si>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</si>
  <si>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</si>
  <si>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</si>
  <si>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</si>
  <si>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</si>
  <si>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</si>
  <si>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</si>
  <si>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</si>
  <si>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</si>
  <si>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</si>
  <si>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</si>
  <si>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</si>
  <si>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</si>
  <si>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</si>
  <si>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</si>
  <si>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</si>
  <si>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</si>
  <si>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</si>
  <si>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</si>
  <si>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</si>
  <si>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</si>
  <si>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</si>
  <si>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</si>
  <si>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</si>
  <si>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</si>
  <si>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</si>
  <si>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</si>
  <si>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</si>
  <si>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</si>
  <si>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</si>
  <si>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</si>
  <si>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</si>
  <si>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</si>
  <si>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</si>
  <si>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</si>
  <si>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</si>
  <si>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</si>
  <si>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</si>
  <si>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</si>
  <si>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</si>
  <si>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</si>
  <si>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</si>
  <si>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</si>
  <si>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</si>
  <si>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</si>
  <si>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</si>
  <si>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</si>
  <si>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</si>
  <si>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</si>
  <si>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</si>
  <si>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</si>
  <si>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</si>
  <si>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</si>
  <si>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</si>
  <si>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</si>
  <si>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</si>
  <si>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</si>
  <si>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</si>
  <si>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</si>
  <si>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</si>
  <si>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</si>
  <si>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</si>
  <si>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</si>
  <si>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</si>
  <si>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</si>
  <si>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</si>
  <si>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</si>
  <si>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</si>
  <si>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</si>
  <si>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</si>
  <si>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</si>
  <si>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</si>
  <si>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</si>
  <si>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</si>
  <si>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</si>
  <si>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</si>
  <si>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</si>
  <si>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</si>
  <si>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</si>
  <si>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</si>
  <si>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</si>
  <si>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</si>
  <si>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</si>
  <si>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</si>
  <si>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</si>
  <si>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</si>
  <si>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</si>
  <si>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</si>
  <si>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</si>
  <si>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</si>
  <si>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</si>
  <si>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</si>
  <si>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</si>
  <si>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</si>
  <si>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</si>
  <si>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</si>
  <si>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</si>
  <si>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</si>
  <si>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</si>
  <si>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</si>
  <si>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</si>
  <si>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</si>
  <si>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</si>
  <si>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</si>
  <si>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</si>
  <si>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</si>
  <si>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</si>
  <si>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</si>
  <si>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</si>
  <si>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</si>
  <si>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</si>
  <si>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</si>
  <si>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</si>
  <si>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</si>
  <si>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</si>
  <si>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</si>
  <si>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</si>
  <si>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</si>
  <si>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</si>
  <si>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</si>
  <si>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</si>
  <si>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</si>
  <si>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</si>
  <si>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</si>
  <si>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</si>
  <si>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</si>
  <si>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</si>
  <si>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</si>
  <si>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</si>
  <si>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</si>
  <si>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</si>
  <si>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</si>
  <si>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</si>
  <si>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</si>
  <si>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</si>
  <si>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</si>
  <si>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</si>
  <si>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</si>
  <si>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</si>
  <si>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</si>
  <si>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</si>
  <si>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</si>
  <si>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</si>
  <si>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</si>
  <si>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</si>
  <si>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</si>
  <si>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</si>
  <si>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</si>
  <si>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</si>
  <si>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</si>
  <si>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</si>
  <si>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</si>
  <si>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</si>
  <si>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</si>
  <si>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</si>
  <si>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</si>
  <si>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</si>
  <si>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</si>
  <si>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</si>
  <si>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</si>
  <si>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</si>
  <si>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</si>
  <si>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Сумма
(тысяч рублей) утверждено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</si>
  <si>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</si>
  <si>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</si>
  <si>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</si>
  <si>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</si>
  <si>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</si>
  <si>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</si>
  <si>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</si>
  <si>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</si>
  <si>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</si>
  <si>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</si>
  <si>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</si>
  <si>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</si>
  <si>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</si>
  <si>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</si>
  <si>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</si>
  <si>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</si>
  <si>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</si>
  <si>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</si>
  <si>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</si>
  <si>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</si>
  <si>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</si>
  <si>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</si>
  <si>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</si>
  <si>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</si>
  <si>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</si>
  <si>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</si>
  <si>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</si>
  <si>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</si>
  <si>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</si>
  <si>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</si>
  <si>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</si>
  <si>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</si>
  <si>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</si>
  <si>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</si>
  <si>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</si>
  <si>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</si>
  <si>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</si>
  <si>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</si>
  <si>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</si>
  <si>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</si>
  <si>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</si>
  <si>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</si>
  <si>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</si>
  <si>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</si>
  <si>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</si>
  <si>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</si>
  <si>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</si>
  <si>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</si>
  <si>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</si>
  <si>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</si>
  <si>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</si>
  <si>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</si>
  <si>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</si>
  <si>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</si>
  <si>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</si>
  <si>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</si>
  <si>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</si>
  <si>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</si>
  <si>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</si>
  <si>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</si>
  <si>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</si>
  <si>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</si>
  <si>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</si>
  <si>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</si>
  <si>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</si>
  <si>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</si>
  <si>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</si>
  <si>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</si>
  <si>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</si>
  <si>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</si>
  <si>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</si>
  <si>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</si>
  <si>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</si>
  <si>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</si>
  <si>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</si>
  <si>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</si>
  <si>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</si>
  <si>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</si>
  <si>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</si>
  <si>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</si>
  <si>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</si>
  <si>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</si>
  <si>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</si>
  <si>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</si>
  <si>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</si>
  <si>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</si>
  <si>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</si>
  <si>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</si>
  <si>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</si>
  <si>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</si>
  <si>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</si>
  <si>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</si>
  <si>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</si>
  <si>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</si>
  <si>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</si>
  <si>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</si>
  <si>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</si>
  <si>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</si>
  <si>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</si>
  <si>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</si>
  <si>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</si>
  <si>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</si>
  <si>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</si>
  <si>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</si>
  <si>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</si>
  <si>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</si>
  <si>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</si>
  <si>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</si>
  <si>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</si>
  <si>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</si>
  <si>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</si>
  <si>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</si>
  <si>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</si>
  <si>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</si>
  <si>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</si>
  <si>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</si>
  <si>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</si>
  <si>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</si>
  <si>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</si>
  <si>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</si>
  <si>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</si>
  <si>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</si>
  <si>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</si>
  <si>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</si>
  <si>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</si>
  <si>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</si>
  <si>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</si>
  <si>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</si>
  <si>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</si>
  <si>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</si>
  <si>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</si>
  <si>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</si>
  <si>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</si>
  <si>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</si>
  <si>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</si>
  <si>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</si>
  <si>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</si>
  <si>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</si>
  <si>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</si>
  <si>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</si>
  <si>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</si>
  <si>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</si>
  <si>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</si>
  <si>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</si>
  <si>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</si>
  <si>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</si>
  <si>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</si>
  <si>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</si>
  <si>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</si>
  <si>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</si>
  <si>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</si>
  <si>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</si>
  <si>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</si>
  <si>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</si>
  <si>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</si>
  <si>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</si>
  <si>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</si>
  <si>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</si>
  <si>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</si>
  <si>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</si>
  <si>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</si>
  <si>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</si>
  <si>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</si>
  <si>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</si>
  <si>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</si>
  <si>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</si>
  <si>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</si>
  <si>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</si>
  <si>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</si>
  <si>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</si>
  <si>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</si>
  <si>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</si>
  <si>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</si>
  <si>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</si>
  <si>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</si>
  <si>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</si>
  <si>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</si>
  <si>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</si>
  <si>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</si>
  <si>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</si>
  <si>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</si>
  <si>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</si>
  <si>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</si>
  <si>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</si>
  <si>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</si>
  <si>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</si>
  <si>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</si>
  <si>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</si>
  <si>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</si>
  <si>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</si>
  <si>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</si>
  <si>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</si>
  <si>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</si>
  <si>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</si>
  <si>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</si>
  <si>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</si>
  <si>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</si>
  <si>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</si>
  <si>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</si>
  <si>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</si>
  <si>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</si>
  <si>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</si>
  <si>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</si>
  <si>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</si>
  <si>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</si>
  <si>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</si>
  <si>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</si>
  <si>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</si>
  <si>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</si>
  <si>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</si>
  <si>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</si>
  <si>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</si>
  <si>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</si>
  <si>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</si>
  <si>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</si>
  <si>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</si>
  <si>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</si>
  <si>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</si>
  <si>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</si>
  <si>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</si>
  <si>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</si>
  <si>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</si>
  <si>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</si>
  <si>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</si>
  <si>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</si>
  <si>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</si>
  <si>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</si>
  <si>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</si>
  <si>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</si>
  <si>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</si>
  <si>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</si>
  <si>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</si>
  <si>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</si>
  <si>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</si>
  <si>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</si>
  <si>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</si>
  <si>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</si>
  <si>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</si>
  <si>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</si>
  <si>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</si>
  <si>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</si>
  <si>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</si>
  <si>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</si>
  <si>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</si>
  <si>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</si>
  <si>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</si>
  <si>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</si>
  <si>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</si>
  <si>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</si>
  <si>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</si>
  <si>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</si>
  <si>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</si>
  <si>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</si>
  <si>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</si>
  <si>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</si>
  <si>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</si>
  <si>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</si>
  <si>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</si>
  <si>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</si>
  <si>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</si>
  <si>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</si>
  <si>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</si>
  <si>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</si>
  <si>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</si>
  <si>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</si>
  <si>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</si>
  <si>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</si>
  <si>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</si>
  <si>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</si>
  <si>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</si>
  <si>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</si>
  <si>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</si>
  <si>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</si>
  <si>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</si>
  <si>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</si>
  <si>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</si>
  <si>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</si>
  <si>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</si>
  <si>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</si>
  <si>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</si>
  <si>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</si>
  <si>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</si>
  <si>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</si>
  <si>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</si>
  <si>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</si>
  <si>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</si>
  <si>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</si>
  <si>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</si>
  <si>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</si>
  <si>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</si>
  <si>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</si>
  <si>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</si>
  <si>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</si>
  <si>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</si>
  <si>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</si>
  <si>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</si>
  <si>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</si>
  <si>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</si>
  <si>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</si>
  <si>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</si>
  <si>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</si>
  <si>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</si>
  <si>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</si>
  <si>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</si>
  <si>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</si>
  <si>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</si>
  <si>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</si>
  <si>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</si>
  <si>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</si>
  <si>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</si>
  <si>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</si>
  <si>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</si>
  <si>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</si>
  <si>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</si>
  <si>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</si>
  <si>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</si>
  <si>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</si>
  <si>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</si>
  <si>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</si>
  <si>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</si>
  <si>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</si>
  <si>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</si>
  <si>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</si>
  <si>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</si>
  <si>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</si>
  <si>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</si>
  <si>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</si>
  <si>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</si>
  <si>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</si>
  <si>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</si>
  <si>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</si>
  <si>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</si>
  <si>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</si>
  <si>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</si>
  <si>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</si>
  <si>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</si>
  <si>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</si>
  <si>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</si>
  <si>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</si>
  <si>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</si>
  <si>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</si>
  <si>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</si>
  <si>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</si>
  <si>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</si>
  <si>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</si>
  <si>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</si>
  <si>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</si>
  <si>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</si>
  <si>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</si>
  <si>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</si>
  <si>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</si>
  <si>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</si>
  <si>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</si>
  <si>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</si>
  <si>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</si>
  <si>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</si>
  <si>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</si>
  <si>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</si>
  <si>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</si>
  <si>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</si>
  <si>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</si>
  <si>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</si>
  <si>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</si>
  <si>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</si>
  <si>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</si>
  <si>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</si>
  <si>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</si>
  <si>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</si>
  <si>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</si>
  <si>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Сумма (тысяч рублей) проект</t>
  </si>
  <si>
    <t xml:space="preserve">Отклонение (тысяч рублей) 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</si>
  <si>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</si>
  <si>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</si>
  <si>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</si>
  <si>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</si>
  <si>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</si>
  <si>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</si>
  <si>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</si>
  <si>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</si>
  <si>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</si>
  <si>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</si>
  <si>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</si>
  <si>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</si>
  <si>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</si>
  <si>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</si>
  <si>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</si>
  <si>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</si>
  <si>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</si>
  <si>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</si>
  <si>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</si>
  <si>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</si>
  <si>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</si>
  <si>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</si>
  <si>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</si>
  <si>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</si>
  <si>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</si>
  <si>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</si>
  <si>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</si>
  <si>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</si>
  <si>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</si>
  <si>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</si>
  <si>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</si>
  <si>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Итого:</t>
  </si>
  <si>
    <t>МБУДО «Волховская художественная школа им. В.М. Максимова»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</si>
  <si>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</si>
  <si>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2017 год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</si>
  <si>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</si>
  <si>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</si>
  <si>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</si>
  <si>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</si>
  <si>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</si>
  <si>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Муниципальное образование Староладожское сельское поселение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</si>
  <si>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</si>
  <si>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 и благоустройство территории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</si>
  <si>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</si>
  <si>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</si>
  <si>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 xml:space="preserve">от  ноября 2017 года №    </t>
  </si>
  <si>
    <t>на поощрение победителей и лауреатов областных конкурсов в области образования</t>
  </si>
  <si>
    <t>На поощрение победителей и лауреатов областных конкурсов в области образования</t>
  </si>
  <si>
    <t>72080</t>
  </si>
  <si>
    <t>11100</t>
  </si>
  <si>
    <t xml:space="preserve">Организация и проведение социально-культурных мероприятий </t>
  </si>
  <si>
    <t xml:space="preserve">Основы деятельности по укреплению социальной защищенности </t>
  </si>
  <si>
    <t>11110</t>
  </si>
  <si>
    <t>МОБУ "Бережковская основная общеобразовательная школа "</t>
  </si>
  <si>
    <t xml:space="preserve"> Ремонт системы отопления в здании школы.</t>
  </si>
  <si>
    <t>Ремонт группового помещения в здании дошкольных групп, замена аварийного участка стального трубопровода системы ХВС</t>
  </si>
  <si>
    <t>Ремонт актового зала и кровли над актовым залом, ремонт кровли здания по адресу: пр. Державина, д.46а</t>
  </si>
  <si>
    <t>Замена мягкой кровли  и восстановление вентиляционных шахт, ремонт потолков, ремонт отопительной системы здания, установка защитных ограждений отопительных приборов</t>
  </si>
  <si>
    <t>Софинансирование участия в программе "Реновация старых школ", ремонт внутренней и наружной системы канализации</t>
  </si>
  <si>
    <t>Ремонт крыльца и отмостков в дошкольных группах, ремонт фасада, межпанельных швов, кровли и на устранение протечек на потолках и стенах здания.</t>
  </si>
  <si>
    <t>(приложение 27)</t>
  </si>
  <si>
    <t>Распределение иных межбюджетных трансфертов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на 2017 год</t>
  </si>
  <si>
    <t>Муниципальное образование Колчановское сельское поселение</t>
  </si>
  <si>
    <t>Муниципальное образование Пашское сельское поселение</t>
  </si>
  <si>
    <t>(приложение 28)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</si>
  <si>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2017 год</t>
  </si>
  <si>
    <t>Участие в программе "Современное образование Ленинградской области", строительство нового здания, установка оконных блоков, ремонт системы отопления</t>
  </si>
  <si>
    <t>(приложение 34)</t>
  </si>
  <si>
    <t xml:space="preserve">Программа муниципальных внутренних заимствований   Волховского муниципального района Ленинградской области на 2017 год    </t>
  </si>
  <si>
    <t>(тыс.руб.)</t>
  </si>
  <si>
    <t>Предельная величина на 01.01.2017 г.</t>
  </si>
  <si>
    <t>Объем привлечения в 2017 году</t>
  </si>
  <si>
    <t>Объем погашения в 2017 году</t>
  </si>
  <si>
    <t>Предельная величина на 01.01.2018 г.</t>
  </si>
  <si>
    <t>Бюджетные кредиты, полученные из областного бюджета</t>
  </si>
  <si>
    <t>Кредиты от кредитных организаций</t>
  </si>
  <si>
    <t>Итого</t>
  </si>
  <si>
    <t>(приложение 35)</t>
  </si>
  <si>
    <t xml:space="preserve">Программа муниципальных внутренних заимствований   Волховского муниципального района Ленинградской области на плановый период 2018 и 2019  годов    </t>
  </si>
  <si>
    <t>Внутренние заимствования</t>
  </si>
  <si>
    <t>Объем привлечения в 2018 году</t>
  </si>
  <si>
    <t>Объем погашения в 2018 году</t>
  </si>
  <si>
    <t>Предельная величина на 01.01.2019 г.</t>
  </si>
  <si>
    <t>Объем привлечения в 2019 году</t>
  </si>
  <si>
    <t>Объем погашения в 2019 году</t>
  </si>
  <si>
    <t>Предельная величина на 01.01.2020 г.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</si>
  <si>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</si>
  <si>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</si>
  <si>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(приложение 33)</t>
  </si>
  <si>
    <t>Программа предоставления бюджетных кредитов из районного бюджета на 2017 год</t>
  </si>
  <si>
    <t>Сумма                   (тыс. руб.)</t>
  </si>
  <si>
    <t xml:space="preserve">Возврат бюджетных кредитов, предоставленных предприятиям жилищно-коммунального комплекса </t>
  </si>
  <si>
    <t>Итого бюджетных кредитов, предоставляемых юридическим лицам</t>
  </si>
  <si>
    <t>Бюджетные кредиты, предоставляемые бюджетам муниципальных образований на финансирование временных кассовых разрывов, возникающих при исполнении бюджетов:</t>
  </si>
  <si>
    <t xml:space="preserve">             предоставление бюджетных кредитов бюджетам муниципальных образований на финансирование временных кассовых разрывов, возникающих при исполнении бюджетов</t>
  </si>
  <si>
    <t xml:space="preserve">            возврат бюджетных кредитов, предоставленных бюджетам муниципальных образований на финансирование временных кассовых разрывов, возникающих при исполнении бюджетов</t>
  </si>
  <si>
    <t>Итого бюджетных кредитов, предоставляемых другим бюджетам бюджетной системы Российской Федерации</t>
  </si>
  <si>
    <t>ВСЕГО:</t>
  </si>
  <si>
    <t>Бюджетные кредиты, предоставляемые бюджетам муниципальных образований на частичное покрытие дефицита бюджета</t>
  </si>
  <si>
    <t xml:space="preserve">Бюджет
(тысяч рублей) </t>
  </si>
  <si>
    <t xml:space="preserve">              решением Совета депутатов</t>
  </si>
  <si>
    <t>Бюджет
(тысяч рублей)</t>
  </si>
  <si>
    <t xml:space="preserve">Бюджет всего (тыс.рублей) </t>
  </si>
  <si>
    <t xml:space="preserve">Сумма (тысяч рублей) </t>
  </si>
  <si>
    <t xml:space="preserve">от  20 декабря 2017 года № 99   </t>
  </si>
  <si>
    <t>от 20 декабря 2017 года № 99</t>
  </si>
  <si>
    <t xml:space="preserve">от  20 декабря 2017 года № 99  </t>
  </si>
  <si>
    <t>от 20 декабря  2017 года № 99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</si>
</sst>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77">
    <xf numFmtId="0" fontId="0" fillId="0" borderId="0" xfId="0" applyFont="1" applyAlignment="1">
      <alignment/>
    </xf>
    <xf numFmtId="172" fontId="3" fillId="0" borderId="0" xfId="53" applyNumberFormat="1" applyFont="1" applyAlignment="1">
      <alignment horizontal="right" vertical="center"/>
      <protection/>
    </xf>
    <xf numFmtId="173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8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Fill="1" applyAlignment="1">
      <alignment horizontal="center" vertical="center"/>
      <protection/>
    </xf>
    <xf numFmtId="172" fontId="14" fillId="0" borderId="0" xfId="53" applyNumberFormat="1" applyFont="1" applyFill="1" applyAlignment="1">
      <alignment horizontal="right" vertical="center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 horizontal="right" vertical="center"/>
      <protection/>
    </xf>
    <xf numFmtId="0" fontId="14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14" fillId="0" borderId="0" xfId="53" applyFont="1" applyFill="1" applyAlignment="1">
      <alignment vertical="top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/>
      <protection/>
    </xf>
    <xf numFmtId="0" fontId="74" fillId="0" borderId="0" xfId="53" applyFont="1" applyFill="1">
      <alignment/>
      <protection/>
    </xf>
    <xf numFmtId="0" fontId="75" fillId="0" borderId="0" xfId="53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justify" vertical="center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justify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justify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justify" vertical="center"/>
      <protection/>
    </xf>
    <xf numFmtId="0" fontId="14" fillId="0" borderId="10" xfId="53" applyFont="1" applyFill="1" applyBorder="1" applyAlignment="1">
      <alignment horizontal="justify" vertical="center" wrapText="1"/>
      <protection/>
    </xf>
    <xf numFmtId="49" fontId="75" fillId="0" borderId="10" xfId="53" applyNumberFormat="1" applyFont="1" applyFill="1" applyBorder="1" applyAlignment="1">
      <alignment horizontal="center"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5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vertical="center"/>
      <protection/>
    </xf>
    <xf numFmtId="173" fontId="3" fillId="0" borderId="0" xfId="57" applyNumberFormat="1" applyFont="1" applyFill="1" applyAlignment="1">
      <alignment horizontal="right" vertical="center"/>
      <protection/>
    </xf>
    <xf numFmtId="0" fontId="5" fillId="0" borderId="0" xfId="53" applyFont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left" vertical="center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center" vertical="center"/>
      <protection/>
    </xf>
    <xf numFmtId="49" fontId="13" fillId="0" borderId="21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/>
      <protection/>
    </xf>
    <xf numFmtId="49" fontId="13" fillId="0" borderId="19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vertical="center" wrapText="1"/>
      <protection/>
    </xf>
    <xf numFmtId="49" fontId="8" fillId="0" borderId="20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vertical="center"/>
      <protection/>
    </xf>
    <xf numFmtId="49" fontId="3" fillId="0" borderId="23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0" fontId="9" fillId="0" borderId="16" xfId="53" applyFont="1" applyBorder="1" applyAlignment="1">
      <alignment vertical="center" wrapText="1"/>
      <protection/>
    </xf>
    <xf numFmtId="0" fontId="13" fillId="0" borderId="20" xfId="53" applyFont="1" applyBorder="1" applyAlignment="1">
      <alignment vertical="center"/>
      <protection/>
    </xf>
    <xf numFmtId="0" fontId="9" fillId="0" borderId="16" xfId="53" applyFont="1" applyBorder="1" applyAlignment="1">
      <alignment vertical="center"/>
      <protection/>
    </xf>
    <xf numFmtId="0" fontId="13" fillId="0" borderId="19" xfId="53" applyFont="1" applyBorder="1" applyAlignment="1">
      <alignment vertical="center"/>
      <protection/>
    </xf>
    <xf numFmtId="49" fontId="13" fillId="0" borderId="20" xfId="53" applyNumberFormat="1" applyFont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3" fillId="0" borderId="24" xfId="53" applyFont="1" applyBorder="1" applyAlignment="1">
      <alignment vertical="center"/>
      <protection/>
    </xf>
    <xf numFmtId="49" fontId="13" fillId="0" borderId="25" xfId="53" applyNumberFormat="1" applyFont="1" applyBorder="1" applyAlignment="1">
      <alignment horizontal="center" vertical="center"/>
      <protection/>
    </xf>
    <xf numFmtId="49" fontId="13" fillId="0" borderId="26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0" borderId="23" xfId="53" applyNumberFormat="1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3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horizontal="left" vertical="center"/>
      <protection/>
    </xf>
    <xf numFmtId="49" fontId="9" fillId="0" borderId="20" xfId="53" applyNumberFormat="1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0" fontId="13" fillId="0" borderId="24" xfId="53" applyFont="1" applyBorder="1" applyAlignment="1">
      <alignment horizontal="left" vertical="center" wrapText="1"/>
      <protection/>
    </xf>
    <xf numFmtId="49" fontId="17" fillId="0" borderId="23" xfId="53" applyNumberFormat="1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left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49" fontId="13" fillId="0" borderId="18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horizontal="left" vertical="center" wrapText="1"/>
      <protection/>
    </xf>
    <xf numFmtId="0" fontId="13" fillId="0" borderId="28" xfId="53" applyFont="1" applyBorder="1" applyAlignment="1">
      <alignment horizontal="left" vertical="center" wrapText="1"/>
      <protection/>
    </xf>
    <xf numFmtId="49" fontId="17" fillId="0" borderId="29" xfId="53" applyNumberFormat="1" applyFont="1" applyBorder="1" applyAlignment="1">
      <alignment horizontal="center" vertical="center"/>
      <protection/>
    </xf>
    <xf numFmtId="49" fontId="13" fillId="0" borderId="30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>
      <alignment vertical="center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NumberFormat="1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9" applyFont="1" applyFill="1" applyBorder="1" applyAlignment="1">
      <alignment horizontal="center" vertical="center" wrapText="1"/>
    </xf>
    <xf numFmtId="43" fontId="9" fillId="0" borderId="10" xfId="69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5" applyFont="1" applyFill="1" applyAlignment="1">
      <alignment horizontal="left"/>
      <protection/>
    </xf>
    <xf numFmtId="43" fontId="9" fillId="0" borderId="10" xfId="69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9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3" fillId="0" borderId="24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vertical="center"/>
      <protection/>
    </xf>
    <xf numFmtId="0" fontId="3" fillId="0" borderId="24" xfId="53" applyFont="1" applyFill="1" applyBorder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top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horizontal="center" vertical="center" wrapText="1"/>
    </xf>
    <xf numFmtId="49" fontId="3" fillId="0" borderId="10" xfId="69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 horizontal="right"/>
    </xf>
    <xf numFmtId="0" fontId="75" fillId="0" borderId="31" xfId="0" applyFont="1" applyFill="1" applyBorder="1" applyAlignment="1">
      <alignment wrapText="1"/>
    </xf>
    <xf numFmtId="0" fontId="75" fillId="0" borderId="31" xfId="0" applyFont="1" applyFill="1" applyBorder="1" applyAlignment="1">
      <alignment vertical="center" wrapText="1"/>
    </xf>
    <xf numFmtId="0" fontId="74" fillId="33" borderId="10" xfId="53" applyFont="1" applyFill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9" fillId="0" borderId="15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14" fillId="0" borderId="26" xfId="53" applyNumberFormat="1" applyFont="1" applyBorder="1" applyAlignment="1">
      <alignment horizontal="center" vertical="center"/>
      <protection/>
    </xf>
    <xf numFmtId="49" fontId="3" fillId="0" borderId="25" xfId="53" applyNumberFormat="1" applyFont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3" applyFont="1" applyFill="1" applyBorder="1" applyAlignment="1">
      <alignment horizontal="left" vertical="center" wrapText="1"/>
      <protection/>
    </xf>
    <xf numFmtId="0" fontId="13" fillId="0" borderId="22" xfId="53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7" applyNumberFormat="1" applyFont="1" applyFill="1" applyAlignment="1">
      <alignment horizontal="right" vertical="center"/>
      <protection/>
    </xf>
    <xf numFmtId="4" fontId="3" fillId="0" borderId="0" xfId="53" applyNumberFormat="1" applyFont="1" applyAlignment="1">
      <alignment vertical="center"/>
      <protection/>
    </xf>
    <xf numFmtId="4" fontId="5" fillId="0" borderId="0" xfId="53" applyNumberFormat="1" applyFont="1" applyAlignment="1">
      <alignment horizontal="center" vertical="center"/>
      <protection/>
    </xf>
    <xf numFmtId="4" fontId="9" fillId="0" borderId="14" xfId="68" applyNumberFormat="1" applyFont="1" applyBorder="1" applyAlignment="1">
      <alignment horizontal="center" vertical="center"/>
    </xf>
    <xf numFmtId="4" fontId="13" fillId="0" borderId="20" xfId="68" applyNumberFormat="1" applyFont="1" applyFill="1" applyBorder="1" applyAlignment="1">
      <alignment horizontal="center" vertical="center"/>
    </xf>
    <xf numFmtId="4" fontId="13" fillId="0" borderId="23" xfId="68" applyNumberFormat="1" applyFont="1" applyFill="1" applyBorder="1" applyAlignment="1">
      <alignment horizontal="center" vertical="center"/>
    </xf>
    <xf numFmtId="4" fontId="9" fillId="0" borderId="17" xfId="68" applyNumberFormat="1" applyFont="1" applyFill="1" applyBorder="1" applyAlignment="1">
      <alignment horizontal="center" vertical="center"/>
    </xf>
    <xf numFmtId="4" fontId="13" fillId="0" borderId="25" xfId="68" applyNumberFormat="1" applyFont="1" applyFill="1" applyBorder="1" applyAlignment="1">
      <alignment horizontal="center" vertical="center"/>
    </xf>
    <xf numFmtId="4" fontId="13" fillId="34" borderId="20" xfId="68" applyNumberFormat="1" applyFont="1" applyFill="1" applyBorder="1" applyAlignment="1">
      <alignment horizontal="center" vertical="center"/>
    </xf>
    <xf numFmtId="4" fontId="13" fillId="0" borderId="20" xfId="68" applyNumberFormat="1" applyFont="1" applyBorder="1" applyAlignment="1">
      <alignment horizontal="center" vertical="center"/>
    </xf>
    <xf numFmtId="4" fontId="13" fillId="0" borderId="25" xfId="68" applyNumberFormat="1" applyFont="1" applyBorder="1" applyAlignment="1">
      <alignment horizontal="center" vertical="center"/>
    </xf>
    <xf numFmtId="4" fontId="13" fillId="0" borderId="23" xfId="68" applyNumberFormat="1" applyFont="1" applyBorder="1" applyAlignment="1">
      <alignment horizontal="center" vertical="center"/>
    </xf>
    <xf numFmtId="4" fontId="9" fillId="0" borderId="17" xfId="68" applyNumberFormat="1" applyFont="1" applyBorder="1" applyAlignment="1">
      <alignment horizontal="center" vertical="center"/>
    </xf>
    <xf numFmtId="4" fontId="13" fillId="0" borderId="29" xfId="68" applyNumberFormat="1" applyFont="1" applyBorder="1" applyAlignment="1">
      <alignment horizontal="center" vertical="center"/>
    </xf>
    <xf numFmtId="4" fontId="4" fillId="0" borderId="17" xfId="68" applyNumberFormat="1" applyFont="1" applyBorder="1" applyAlignment="1">
      <alignment horizontal="center" vertical="center"/>
    </xf>
    <xf numFmtId="4" fontId="18" fillId="0" borderId="0" xfId="69" applyNumberFormat="1" applyFont="1" applyFill="1" applyAlignment="1">
      <alignment vertical="center"/>
    </xf>
    <xf numFmtId="4" fontId="3" fillId="0" borderId="0" xfId="69" applyNumberFormat="1" applyFont="1" applyFill="1" applyAlignment="1">
      <alignment horizontal="right" vertical="center"/>
    </xf>
    <xf numFmtId="4" fontId="3" fillId="0" borderId="0" xfId="53" applyNumberFormat="1" applyFont="1" applyFill="1" applyAlignment="1">
      <alignment horizontal="right" vertical="center"/>
      <protection/>
    </xf>
    <xf numFmtId="4" fontId="8" fillId="0" borderId="10" xfId="69" applyNumberFormat="1" applyFont="1" applyFill="1" applyBorder="1" applyAlignment="1">
      <alignment horizontal="center" vertical="center" wrapText="1"/>
    </xf>
    <xf numFmtId="4" fontId="3" fillId="0" borderId="10" xfId="69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8" fillId="0" borderId="10" xfId="69" applyNumberFormat="1" applyFont="1" applyFill="1" applyBorder="1" applyAlignment="1">
      <alignment horizontal="right" vertical="center" wrapText="1"/>
    </xf>
    <xf numFmtId="4" fontId="8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 wrapText="1"/>
    </xf>
    <xf numFmtId="4" fontId="3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vertical="center"/>
    </xf>
    <xf numFmtId="4" fontId="8" fillId="0" borderId="10" xfId="69" applyNumberFormat="1" applyFont="1" applyFill="1" applyBorder="1" applyAlignment="1">
      <alignment horizontal="right" vertical="center"/>
    </xf>
    <xf numFmtId="4" fontId="8" fillId="0" borderId="10" xfId="69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9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0" xfId="53" applyNumberFormat="1" applyFont="1" applyFill="1" applyAlignment="1">
      <alignment horizontal="center" vertical="center"/>
      <protection/>
    </xf>
    <xf numFmtId="1" fontId="3" fillId="0" borderId="0" xfId="57" applyNumberFormat="1" applyFont="1" applyFill="1" applyAlignment="1">
      <alignment horizontal="center" vertical="center"/>
      <protection/>
    </xf>
    <xf numFmtId="17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" fontId="3" fillId="0" borderId="10" xfId="69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vertical="top" wrapText="1"/>
      <protection/>
    </xf>
    <xf numFmtId="0" fontId="17" fillId="0" borderId="19" xfId="53" applyFont="1" applyFill="1" applyBorder="1" applyAlignment="1">
      <alignment vertical="top"/>
      <protection/>
    </xf>
    <xf numFmtId="0" fontId="3" fillId="0" borderId="10" xfId="53" applyFont="1" applyFill="1" applyBorder="1" applyAlignment="1">
      <alignment vertical="top" wrapText="1"/>
      <protection/>
    </xf>
    <xf numFmtId="11" fontId="8" fillId="0" borderId="10" xfId="0" applyNumberFormat="1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/>
    </xf>
    <xf numFmtId="0" fontId="17" fillId="0" borderId="24" xfId="53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0" xfId="53" applyNumberFormat="1" applyFont="1" applyFill="1" applyAlignment="1">
      <alignment vertical="center"/>
      <protection/>
    </xf>
    <xf numFmtId="172" fontId="7" fillId="0" borderId="0" xfId="0" applyNumberFormat="1" applyFont="1" applyAlignment="1">
      <alignment horizontal="right" vertical="center"/>
    </xf>
    <xf numFmtId="49" fontId="3" fillId="0" borderId="0" xfId="53" applyNumberFormat="1" applyFont="1" applyFill="1" applyAlignment="1">
      <alignment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172" fontId="8" fillId="0" borderId="25" xfId="53" applyNumberFormat="1" applyFont="1" applyFill="1" applyBorder="1" applyAlignment="1">
      <alignment horizontal="center" vertical="center"/>
      <protection/>
    </xf>
    <xf numFmtId="172" fontId="3" fillId="0" borderId="25" xfId="53" applyNumberFormat="1" applyFont="1" applyFill="1" applyBorder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vertical="center" wrapText="1"/>
      <protection/>
    </xf>
    <xf numFmtId="172" fontId="20" fillId="0" borderId="32" xfId="53" applyNumberFormat="1" applyFont="1" applyFill="1" applyBorder="1" applyAlignment="1">
      <alignment horizontal="center" vertical="center"/>
      <protection/>
    </xf>
    <xf numFmtId="172" fontId="4" fillId="0" borderId="17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172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172" fontId="8" fillId="0" borderId="34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172" fontId="8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vertical="center"/>
      <protection/>
    </xf>
    <xf numFmtId="0" fontId="10" fillId="0" borderId="35" xfId="53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Alignment="1">
      <alignment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173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6" fillId="0" borderId="0" xfId="0" applyFont="1" applyFill="1" applyBorder="1" applyAlignment="1">
      <alignment vertical="center" wrapText="1"/>
    </xf>
    <xf numFmtId="17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35" xfId="53" applyFont="1" applyFill="1" applyBorder="1" applyAlignment="1">
      <alignment horizontal="center" vertical="center"/>
      <protection/>
    </xf>
    <xf numFmtId="174" fontId="7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vertical="center" wrapText="1"/>
      <protection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53" applyNumberFormat="1" applyFont="1" applyFill="1" applyBorder="1" applyAlignment="1">
      <alignment vertical="center" wrapText="1"/>
      <protection/>
    </xf>
    <xf numFmtId="172" fontId="7" fillId="0" borderId="37" xfId="5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38" xfId="53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2" fontId="14" fillId="0" borderId="0" xfId="68" applyNumberFormat="1" applyFont="1" applyFill="1" applyAlignment="1">
      <alignment horizontal="center" vertical="center"/>
    </xf>
    <xf numFmtId="43" fontId="14" fillId="0" borderId="0" xfId="68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172" fontId="11" fillId="0" borderId="0" xfId="68" applyNumberFormat="1" applyFont="1" applyFill="1" applyAlignment="1">
      <alignment vertical="center"/>
    </xf>
    <xf numFmtId="43" fontId="11" fillId="0" borderId="0" xfId="68" applyFont="1" applyFill="1" applyAlignment="1">
      <alignment vertical="center"/>
    </xf>
    <xf numFmtId="172" fontId="19" fillId="0" borderId="0" xfId="68" applyNumberFormat="1" applyFont="1" applyFill="1" applyAlignment="1">
      <alignment horizontal="center" vertical="center"/>
    </xf>
    <xf numFmtId="43" fontId="19" fillId="0" borderId="0" xfId="68" applyFont="1" applyFill="1" applyAlignment="1">
      <alignment horizontal="center" vertical="center"/>
    </xf>
    <xf numFmtId="0" fontId="27" fillId="0" borderId="0" xfId="53" applyFont="1" applyFill="1" applyBorder="1" applyAlignment="1">
      <alignment vertical="center"/>
      <protection/>
    </xf>
    <xf numFmtId="172" fontId="2" fillId="0" borderId="21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72" fontId="8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8" xfId="53" applyFont="1" applyFill="1" applyBorder="1" applyAlignment="1">
      <alignment horizontal="left" vertical="center" wrapText="1"/>
      <protection/>
    </xf>
    <xf numFmtId="172" fontId="8" fillId="0" borderId="13" xfId="68" applyNumberFormat="1" applyFont="1" applyFill="1" applyBorder="1" applyAlignment="1">
      <alignment horizontal="center" vertical="top"/>
    </xf>
    <xf numFmtId="0" fontId="3" fillId="0" borderId="26" xfId="53" applyFont="1" applyFill="1" applyBorder="1" applyAlignment="1">
      <alignment horizontal="center" vertical="top" wrapText="1"/>
      <protection/>
    </xf>
    <xf numFmtId="172" fontId="8" fillId="0" borderId="10" xfId="68" applyNumberFormat="1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left" vertical="center"/>
      <protection/>
    </xf>
    <xf numFmtId="172" fontId="8" fillId="0" borderId="10" xfId="53" applyNumberFormat="1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Alignment="1">
      <alignment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3" applyFont="1" applyFill="1" applyBorder="1" applyAlignment="1">
      <alignment vertical="center" wrapText="1"/>
      <protection/>
    </xf>
    <xf numFmtId="0" fontId="17" fillId="0" borderId="22" xfId="53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72" fontId="23" fillId="0" borderId="39" xfId="0" applyNumberFormat="1" applyFont="1" applyFill="1" applyBorder="1" applyAlignment="1">
      <alignment horizontal="center" wrapText="1"/>
    </xf>
    <xf numFmtId="0" fontId="29" fillId="0" borderId="10" xfId="53" applyFont="1" applyFill="1" applyBorder="1" applyAlignment="1">
      <alignment horizontal="center" vertical="top" wrapText="1"/>
      <protection/>
    </xf>
    <xf numFmtId="0" fontId="8" fillId="0" borderId="26" xfId="53" applyFont="1" applyFill="1" applyBorder="1" applyAlignment="1">
      <alignment vertical="top" wrapText="1"/>
      <protection/>
    </xf>
    <xf numFmtId="0" fontId="3" fillId="0" borderId="38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77" fillId="0" borderId="25" xfId="0" applyFont="1" applyBorder="1" applyAlignment="1">
      <alignment horizontal="justify" vertical="top"/>
    </xf>
    <xf numFmtId="0" fontId="7" fillId="0" borderId="40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vertical="top" wrapText="1"/>
      <protection/>
    </xf>
    <xf numFmtId="0" fontId="64" fillId="0" borderId="38" xfId="0" applyFont="1" applyFill="1" applyBorder="1" applyAlignment="1">
      <alignment vertical="top" wrapText="1"/>
    </xf>
    <xf numFmtId="0" fontId="3" fillId="0" borderId="38" xfId="53" applyFont="1" applyFill="1" applyBorder="1" applyAlignment="1">
      <alignment horizontal="left" vertical="top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49" fontId="22" fillId="0" borderId="29" xfId="53" applyNumberFormat="1" applyFont="1" applyFill="1" applyBorder="1" applyAlignment="1">
      <alignment vertical="center" wrapText="1"/>
      <protection/>
    </xf>
    <xf numFmtId="49" fontId="8" fillId="0" borderId="25" xfId="53" applyNumberFormat="1" applyFont="1" applyFill="1" applyBorder="1" applyAlignment="1">
      <alignment vertical="center" wrapText="1"/>
      <protection/>
    </xf>
    <xf numFmtId="49" fontId="3" fillId="0" borderId="25" xfId="53" applyNumberFormat="1" applyFont="1" applyFill="1" applyBorder="1" applyAlignment="1">
      <alignment vertical="center" wrapText="1"/>
      <protection/>
    </xf>
    <xf numFmtId="0" fontId="3" fillId="0" borderId="25" xfId="53" applyFont="1" applyFill="1" applyBorder="1" applyAlignment="1">
      <alignment horizontal="left" vertical="center" wrapText="1"/>
      <protection/>
    </xf>
    <xf numFmtId="0" fontId="76" fillId="0" borderId="23" xfId="0" applyFont="1" applyBorder="1" applyAlignment="1">
      <alignment horizontal="justify" vertical="top"/>
    </xf>
    <xf numFmtId="0" fontId="3" fillId="0" borderId="23" xfId="53" applyFont="1" applyFill="1" applyBorder="1" applyAlignment="1">
      <alignment vertical="center" wrapText="1"/>
      <protection/>
    </xf>
    <xf numFmtId="49" fontId="4" fillId="0" borderId="17" xfId="53" applyNumberFormat="1" applyFont="1" applyFill="1" applyBorder="1" applyAlignment="1">
      <alignment vertical="center" wrapText="1"/>
      <protection/>
    </xf>
    <xf numFmtId="0" fontId="76" fillId="0" borderId="0" xfId="0" applyFont="1" applyAlignment="1">
      <alignment horizontal="center" vertical="top"/>
    </xf>
    <xf numFmtId="172" fontId="3" fillId="0" borderId="13" xfId="53" applyNumberFormat="1" applyFont="1" applyFill="1" applyBorder="1" applyAlignment="1">
      <alignment horizontal="center" vertical="center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2" fillId="0" borderId="0" xfId="53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172" fontId="2" fillId="0" borderId="0" xfId="53" applyNumberFormat="1" applyAlignment="1">
      <alignment vertical="center"/>
      <protection/>
    </xf>
    <xf numFmtId="172" fontId="4" fillId="0" borderId="0" xfId="53" applyNumberFormat="1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172" fontId="5" fillId="0" borderId="0" xfId="53" applyNumberFormat="1" applyFont="1" applyAlignment="1">
      <alignment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2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vertical="center"/>
      <protection/>
    </xf>
    <xf numFmtId="0" fontId="9" fillId="0" borderId="20" xfId="53" applyFont="1" applyBorder="1" applyAlignment="1">
      <alignment vertical="center" wrapText="1"/>
      <protection/>
    </xf>
    <xf numFmtId="172" fontId="9" fillId="0" borderId="25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0" fontId="14" fillId="0" borderId="20" xfId="53" applyFont="1" applyBorder="1" applyAlignment="1">
      <alignment vertical="center"/>
      <protection/>
    </xf>
    <xf numFmtId="0" fontId="14" fillId="0" borderId="20" xfId="53" applyFont="1" applyBorder="1" applyAlignment="1">
      <alignment vertical="center" wrapText="1"/>
      <protection/>
    </xf>
    <xf numFmtId="173" fontId="14" fillId="0" borderId="25" xfId="53" applyNumberFormat="1" applyFont="1" applyBorder="1" applyAlignment="1">
      <alignment horizontal="center" vertical="center"/>
      <protection/>
    </xf>
    <xf numFmtId="172" fontId="14" fillId="0" borderId="25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14" fillId="0" borderId="25" xfId="53" applyFont="1" applyBorder="1" applyAlignment="1">
      <alignment vertical="center"/>
      <protection/>
    </xf>
    <xf numFmtId="0" fontId="14" fillId="0" borderId="25" xfId="53" applyFont="1" applyBorder="1" applyAlignment="1">
      <alignment vertical="center" wrapText="1"/>
      <protection/>
    </xf>
    <xf numFmtId="0" fontId="9" fillId="0" borderId="25" xfId="53" applyFont="1" applyBorder="1" applyAlignment="1">
      <alignment vertical="center"/>
      <protection/>
    </xf>
    <xf numFmtId="0" fontId="9" fillId="0" borderId="25" xfId="53" applyFont="1" applyBorder="1" applyAlignment="1">
      <alignment vertical="center" wrapText="1"/>
      <protection/>
    </xf>
    <xf numFmtId="0" fontId="14" fillId="0" borderId="43" xfId="53" applyFont="1" applyBorder="1" applyAlignment="1">
      <alignment vertical="center"/>
      <protection/>
    </xf>
    <xf numFmtId="0" fontId="14" fillId="0" borderId="43" xfId="53" applyFont="1" applyBorder="1" applyAlignment="1">
      <alignment vertical="center" wrapText="1"/>
      <protection/>
    </xf>
    <xf numFmtId="172" fontId="14" fillId="0" borderId="43" xfId="53" applyNumberFormat="1" applyFont="1" applyBorder="1" applyAlignment="1">
      <alignment horizontal="center" vertical="center"/>
      <protection/>
    </xf>
    <xf numFmtId="0" fontId="14" fillId="0" borderId="32" xfId="53" applyFont="1" applyBorder="1" applyAlignment="1">
      <alignment vertical="center"/>
      <protection/>
    </xf>
    <xf numFmtId="0" fontId="9" fillId="0" borderId="32" xfId="53" applyFont="1" applyBorder="1" applyAlignment="1">
      <alignment vertical="center"/>
      <protection/>
    </xf>
    <xf numFmtId="172" fontId="9" fillId="0" borderId="32" xfId="53" applyNumberFormat="1" applyFont="1" applyBorder="1" applyAlignment="1">
      <alignment horizontal="center" vertical="center"/>
      <protection/>
    </xf>
    <xf numFmtId="0" fontId="30" fillId="0" borderId="0" xfId="53" applyFont="1" applyBorder="1" applyAlignment="1">
      <alignment vertical="center"/>
      <protection/>
    </xf>
    <xf numFmtId="172" fontId="30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30" fillId="0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172" fontId="31" fillId="0" borderId="0" xfId="53" applyNumberFormat="1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172" fontId="3" fillId="0" borderId="0" xfId="0" applyNumberFormat="1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" fillId="0" borderId="0" xfId="53" applyFont="1" applyFill="1" applyAlignment="1">
      <alignment horizontal="right" vertical="center"/>
      <protection/>
    </xf>
    <xf numFmtId="0" fontId="32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/>
    </xf>
    <xf numFmtId="2" fontId="32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3" fillId="0" borderId="12" xfId="53" applyFont="1" applyFill="1" applyBorder="1" applyAlignment="1">
      <alignment horizontal="left" vertical="top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19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top" wrapText="1"/>
      <protection/>
    </xf>
    <xf numFmtId="1" fontId="3" fillId="0" borderId="0" xfId="69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69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10" xfId="53" applyNumberFormat="1" applyFont="1" applyFill="1" applyBorder="1" applyAlignment="1">
      <alignment horizontal="center" vertical="center"/>
      <protection/>
    </xf>
    <xf numFmtId="43" fontId="3" fillId="0" borderId="10" xfId="69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/>
    </xf>
    <xf numFmtId="3" fontId="3" fillId="0" borderId="10" xfId="69" applyNumberFormat="1" applyFont="1" applyFill="1" applyBorder="1" applyAlignment="1">
      <alignment horizontal="center" vertical="center"/>
    </xf>
    <xf numFmtId="43" fontId="8" fillId="0" borderId="10" xfId="6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2" fontId="11" fillId="0" borderId="0" xfId="68" applyNumberFormat="1" applyFont="1" applyFill="1" applyAlignment="1">
      <alignment horizontal="center" vertical="center"/>
    </xf>
    <xf numFmtId="172" fontId="23" fillId="0" borderId="39" xfId="0" applyNumberFormat="1" applyFont="1" applyFill="1" applyBorder="1" applyAlignment="1">
      <alignment horizontal="center" vertical="center" wrapText="1"/>
    </xf>
    <xf numFmtId="172" fontId="8" fillId="0" borderId="10" xfId="53" applyNumberFormat="1" applyFont="1" applyFill="1" applyBorder="1" applyAlignment="1">
      <alignment horizontal="center" vertical="center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8" fillId="0" borderId="13" xfId="68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24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vertical="center"/>
      <protection/>
    </xf>
    <xf numFmtId="49" fontId="3" fillId="0" borderId="35" xfId="0" applyNumberFormat="1" applyFont="1" applyFill="1" applyBorder="1" applyAlignment="1">
      <alignment horizontal="left" vertical="center" wrapText="1"/>
    </xf>
    <xf numFmtId="0" fontId="13" fillId="0" borderId="35" xfId="53" applyFont="1" applyBorder="1" applyAlignment="1">
      <alignment horizontal="left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right"/>
      <protection/>
    </xf>
    <xf numFmtId="172" fontId="13" fillId="0" borderId="0" xfId="53" applyNumberFormat="1" applyFont="1" applyFill="1" applyAlignment="1">
      <alignment horizontal="right" vertical="center"/>
      <protection/>
    </xf>
    <xf numFmtId="0" fontId="13" fillId="0" borderId="0" xfId="53" applyFont="1" applyFill="1" applyAlignment="1">
      <alignment horizontal="right" vertical="center"/>
      <protection/>
    </xf>
    <xf numFmtId="0" fontId="7" fillId="0" borderId="0" xfId="0" applyFont="1" applyAlignment="1">
      <alignment horizontal="right"/>
    </xf>
    <xf numFmtId="0" fontId="13" fillId="0" borderId="0" xfId="53" applyFont="1" applyFill="1" applyAlignment="1">
      <alignment horizontal="right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  <xf numFmtId="0" fontId="13" fillId="0" borderId="0" xfId="53" applyFont="1" applyFill="1">
      <alignment/>
      <protection/>
    </xf>
    <xf numFmtId="0" fontId="13" fillId="0" borderId="44" xfId="53" applyFont="1" applyFill="1" applyBorder="1" applyAlignment="1">
      <alignment vertical="center"/>
      <protection/>
    </xf>
    <xf numFmtId="0" fontId="13" fillId="0" borderId="45" xfId="53" applyFont="1" applyFill="1" applyBorder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0" fontId="13" fillId="0" borderId="35" xfId="53" applyFont="1" applyFill="1" applyBorder="1">
      <alignment/>
      <protection/>
    </xf>
    <xf numFmtId="3" fontId="13" fillId="0" borderId="10" xfId="53" applyNumberFormat="1" applyFont="1" applyFill="1" applyBorder="1" applyAlignment="1">
      <alignment horizontal="center"/>
      <protection/>
    </xf>
    <xf numFmtId="3" fontId="13" fillId="0" borderId="47" xfId="53" applyNumberFormat="1" applyFont="1" applyFill="1" applyBorder="1" applyAlignment="1">
      <alignment horizontal="center"/>
      <protection/>
    </xf>
    <xf numFmtId="0" fontId="13" fillId="0" borderId="35" xfId="53" applyFont="1" applyFill="1" applyBorder="1" applyAlignment="1">
      <alignment horizontal="left" vertical="center" wrapText="1"/>
      <protection/>
    </xf>
    <xf numFmtId="175" fontId="13" fillId="0" borderId="10" xfId="69" applyNumberFormat="1" applyFont="1" applyFill="1" applyBorder="1" applyAlignment="1">
      <alignment horizontal="center" vertical="center"/>
    </xf>
    <xf numFmtId="175" fontId="13" fillId="0" borderId="47" xfId="69" applyNumberFormat="1" applyFont="1" applyFill="1" applyBorder="1" applyAlignment="1">
      <alignment horizontal="center" vertical="center"/>
    </xf>
    <xf numFmtId="0" fontId="13" fillId="0" borderId="35" xfId="53" applyFont="1" applyFill="1" applyBorder="1" applyAlignment="1">
      <alignment horizontal="left" vertical="center"/>
      <protection/>
    </xf>
    <xf numFmtId="3" fontId="13" fillId="0" borderId="10" xfId="53" applyNumberFormat="1" applyFont="1" applyFill="1" applyBorder="1" applyAlignment="1">
      <alignment horizontal="center" vertical="center"/>
      <protection/>
    </xf>
    <xf numFmtId="3" fontId="13" fillId="0" borderId="47" xfId="53" applyNumberFormat="1" applyFont="1" applyFill="1" applyBorder="1" applyAlignment="1">
      <alignment horizontal="center" vertical="center"/>
      <protection/>
    </xf>
    <xf numFmtId="0" fontId="17" fillId="0" borderId="36" xfId="53" applyFont="1" applyFill="1" applyBorder="1">
      <alignment/>
      <protection/>
    </xf>
    <xf numFmtId="172" fontId="17" fillId="0" borderId="37" xfId="53" applyNumberFormat="1" applyFont="1" applyFill="1" applyBorder="1" applyAlignment="1">
      <alignment horizontal="center"/>
      <protection/>
    </xf>
    <xf numFmtId="172" fontId="17" fillId="0" borderId="48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172" fontId="13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72" fontId="17" fillId="0" borderId="10" xfId="53" applyNumberFormat="1" applyFont="1" applyFill="1" applyBorder="1" applyAlignment="1">
      <alignment horizontal="center" vertical="center"/>
      <protection/>
    </xf>
    <xf numFmtId="182" fontId="3" fillId="0" borderId="0" xfId="53" applyNumberFormat="1" applyFont="1" applyFill="1" applyAlignment="1">
      <alignment horizontal="center"/>
      <protection/>
    </xf>
    <xf numFmtId="175" fontId="3" fillId="0" borderId="0" xfId="53" applyNumberFormat="1" applyFont="1" applyFill="1" applyAlignment="1">
      <alignment horizontal="center"/>
      <protection/>
    </xf>
    <xf numFmtId="0" fontId="0" fillId="0" borderId="38" xfId="0" applyFont="1" applyFill="1" applyBorder="1" applyAlignment="1">
      <alignment vertical="top" wrapText="1"/>
    </xf>
    <xf numFmtId="0" fontId="13" fillId="0" borderId="10" xfId="53" applyFont="1" applyFill="1" applyBorder="1" applyAlignment="1">
      <alignment vertical="center" wrapText="1"/>
      <protection/>
    </xf>
    <xf numFmtId="0" fontId="14" fillId="0" borderId="0" xfId="55" applyFont="1" applyFill="1" applyAlignment="1">
      <alignment vertical="top"/>
      <protection/>
    </xf>
    <xf numFmtId="0" fontId="14" fillId="0" borderId="0" xfId="55" applyFont="1" applyFill="1">
      <alignment/>
      <protection/>
    </xf>
    <xf numFmtId="0" fontId="14" fillId="0" borderId="0" xfId="55" applyFont="1" applyFill="1" applyBorder="1" applyAlignment="1">
      <alignment vertical="top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4" fillId="0" borderId="0" xfId="55" applyFont="1" applyFill="1" applyAlignment="1">
      <alignment vertical="center"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left" vertical="top" wrapText="1"/>
      <protection/>
    </xf>
    <xf numFmtId="49" fontId="9" fillId="0" borderId="10" xfId="55" applyNumberFormat="1" applyFont="1" applyFill="1" applyBorder="1" applyAlignment="1">
      <alignment vertical="top" wrapText="1"/>
      <protection/>
    </xf>
    <xf numFmtId="0" fontId="14" fillId="0" borderId="0" xfId="55" applyFont="1" applyFill="1" applyAlignment="1">
      <alignment wrapText="1"/>
      <protection/>
    </xf>
    <xf numFmtId="0" fontId="23" fillId="0" borderId="0" xfId="0" applyFont="1" applyAlignment="1">
      <alignment vertical="center"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3" fontId="15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0" xfId="0" applyAlignment="1">
      <alignment horizontal="right" vertical="center"/>
    </xf>
    <xf numFmtId="4" fontId="14" fillId="0" borderId="25" xfId="68" applyNumberFormat="1" applyFont="1" applyBorder="1" applyAlignment="1">
      <alignment horizontal="center" vertical="center"/>
    </xf>
    <xf numFmtId="4" fontId="13" fillId="0" borderId="47" xfId="68" applyNumberFormat="1" applyFont="1" applyFill="1" applyBorder="1" applyAlignment="1">
      <alignment horizontal="center" vertical="center"/>
    </xf>
    <xf numFmtId="172" fontId="22" fillId="0" borderId="29" xfId="53" applyNumberFormat="1" applyFont="1" applyFill="1" applyBorder="1" applyAlignment="1">
      <alignment horizontal="center" vertical="center"/>
      <protection/>
    </xf>
    <xf numFmtId="172" fontId="3" fillId="0" borderId="25" xfId="53" applyNumberFormat="1" applyFont="1" applyFill="1" applyBorder="1" applyAlignment="1">
      <alignment vertical="center"/>
      <protection/>
    </xf>
    <xf numFmtId="0" fontId="13" fillId="0" borderId="0" xfId="55" applyFont="1" applyFill="1" applyAlignment="1">
      <alignment vertical="top"/>
      <protection/>
    </xf>
    <xf numFmtId="43" fontId="23" fillId="0" borderId="0" xfId="69" applyFont="1" applyFill="1" applyAlignment="1">
      <alignment horizontal="right" vertical="center"/>
    </xf>
    <xf numFmtId="0" fontId="13" fillId="0" borderId="0" xfId="55" applyFont="1" applyFill="1" applyAlignment="1">
      <alignment horizontal="right"/>
      <protection/>
    </xf>
    <xf numFmtId="0" fontId="13" fillId="0" borderId="0" xfId="55" applyFont="1" applyFill="1">
      <alignment/>
      <protection/>
    </xf>
    <xf numFmtId="0" fontId="13" fillId="0" borderId="0" xfId="55" applyFont="1" applyFill="1" applyBorder="1" applyAlignment="1">
      <alignment vertical="top"/>
      <protection/>
    </xf>
    <xf numFmtId="0" fontId="13" fillId="0" borderId="0" xfId="0" applyFont="1" applyFill="1" applyAlignment="1">
      <alignment horizontal="right" vertical="center"/>
    </xf>
    <xf numFmtId="0" fontId="9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2" xfId="53" applyFont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 wrapText="1"/>
      <protection/>
    </xf>
    <xf numFmtId="172" fontId="8" fillId="0" borderId="42" xfId="53" applyNumberFormat="1" applyFont="1" applyFill="1" applyBorder="1" applyAlignment="1">
      <alignment horizontal="center" vertical="center" wrapText="1"/>
      <protection/>
    </xf>
    <xf numFmtId="172" fontId="8" fillId="0" borderId="14" xfId="53" applyNumberFormat="1" applyFont="1" applyBorder="1" applyAlignment="1">
      <alignment horizontal="center" vertical="center" wrapText="1"/>
      <protection/>
    </xf>
    <xf numFmtId="0" fontId="78" fillId="0" borderId="42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8" fillId="0" borderId="42" xfId="53" applyNumberFormat="1" applyFont="1" applyFill="1" applyBorder="1" applyAlignment="1">
      <alignment horizontal="center" vertical="center" wrapText="1"/>
      <protection/>
    </xf>
    <xf numFmtId="172" fontId="20" fillId="0" borderId="14" xfId="53" applyNumberFormat="1" applyFont="1" applyFill="1" applyBorder="1" applyAlignment="1">
      <alignment horizontal="center" vertical="center" wrapText="1"/>
      <protection/>
    </xf>
    <xf numFmtId="172" fontId="21" fillId="0" borderId="42" xfId="0" applyNumberFormat="1" applyFont="1" applyBorder="1" applyAlignment="1">
      <alignment horizontal="center" vertical="center"/>
    </xf>
    <xf numFmtId="0" fontId="7" fillId="0" borderId="40" xfId="53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40" xfId="53" applyFont="1" applyFill="1" applyBorder="1" applyAlignment="1">
      <alignment horizontal="center" vertical="center"/>
      <protection/>
    </xf>
    <xf numFmtId="0" fontId="3" fillId="0" borderId="49" xfId="53" applyFont="1" applyFill="1" applyBorder="1" applyAlignment="1">
      <alignment horizontal="center" vertical="center"/>
      <protection/>
    </xf>
    <xf numFmtId="0" fontId="7" fillId="0" borderId="35" xfId="53" applyFont="1" applyFill="1" applyBorder="1" applyAlignment="1">
      <alignment horizontal="center" vertical="center"/>
      <protection/>
    </xf>
    <xf numFmtId="0" fontId="76" fillId="0" borderId="35" xfId="0" applyFont="1" applyFill="1" applyBorder="1" applyAlignment="1">
      <alignment vertical="center"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9" fillId="0" borderId="14" xfId="53" applyNumberFormat="1" applyFont="1" applyBorder="1" applyAlignment="1">
      <alignment horizontal="center" vertical="center" wrapText="1"/>
      <protection/>
    </xf>
    <xf numFmtId="4" fontId="9" fillId="0" borderId="42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42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3" applyFont="1" applyFill="1" applyAlignment="1">
      <alignment horizont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38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38" xfId="68" applyNumberFormat="1" applyFont="1" applyFill="1" applyBorder="1" applyAlignment="1">
      <alignment horizontal="center" wrapText="1"/>
    </xf>
    <xf numFmtId="0" fontId="3" fillId="0" borderId="51" xfId="53" applyFont="1" applyFill="1" applyBorder="1" applyAlignment="1">
      <alignment horizontal="center" vertical="center" wrapText="1"/>
      <protection/>
    </xf>
    <xf numFmtId="0" fontId="3" fillId="0" borderId="52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53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26" xfId="53" applyFont="1" applyFill="1" applyBorder="1" applyAlignment="1">
      <alignment horizontal="center" vertical="center" wrapText="1"/>
      <protection/>
    </xf>
    <xf numFmtId="0" fontId="28" fillId="0" borderId="38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38" xfId="53" applyFont="1" applyFill="1" applyBorder="1" applyAlignment="1">
      <alignment horizontal="left" vertical="center" wrapText="1"/>
      <protection/>
    </xf>
    <xf numFmtId="0" fontId="0" fillId="0" borderId="38" xfId="0" applyFill="1" applyBorder="1" applyAlignment="1">
      <alignment horizontal="left" vertical="top" wrapText="1"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/>
      <protection/>
    </xf>
    <xf numFmtId="172" fontId="8" fillId="0" borderId="38" xfId="53" applyNumberFormat="1" applyFont="1" applyFill="1" applyBorder="1" applyAlignment="1">
      <alignment horizontal="center" vertical="top"/>
      <protection/>
    </xf>
    <xf numFmtId="0" fontId="29" fillId="0" borderId="13" xfId="53" applyFont="1" applyFill="1" applyBorder="1" applyAlignment="1">
      <alignment horizontal="center" vertical="top" wrapText="1"/>
      <protection/>
    </xf>
    <xf numFmtId="0" fontId="29" fillId="0" borderId="26" xfId="53" applyFont="1" applyFill="1" applyBorder="1" applyAlignment="1">
      <alignment horizontal="center" vertical="top" wrapText="1"/>
      <protection/>
    </xf>
    <xf numFmtId="0" fontId="29" fillId="0" borderId="38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8" xfId="53" applyFont="1" applyFill="1" applyBorder="1" applyAlignment="1">
      <alignment horizontal="left" vertical="center" wrapText="1"/>
      <protection/>
    </xf>
    <xf numFmtId="0" fontId="8" fillId="0" borderId="13" xfId="68" applyNumberFormat="1" applyFont="1" applyFill="1" applyBorder="1" applyAlignment="1">
      <alignment horizontal="center" vertical="top"/>
    </xf>
    <xf numFmtId="0" fontId="8" fillId="0" borderId="38" xfId="68" applyNumberFormat="1" applyFont="1" applyFill="1" applyBorder="1" applyAlignment="1">
      <alignment horizontal="center" vertical="top"/>
    </xf>
    <xf numFmtId="172" fontId="8" fillId="0" borderId="13" xfId="68" applyNumberFormat="1" applyFont="1" applyFill="1" applyBorder="1" applyAlignment="1">
      <alignment horizontal="center" vertical="top"/>
    </xf>
    <xf numFmtId="172" fontId="8" fillId="0" borderId="38" xfId="68" applyNumberFormat="1" applyFont="1" applyFill="1" applyBorder="1" applyAlignment="1">
      <alignment horizontal="center" vertical="top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8" fillId="0" borderId="38" xfId="53" applyNumberFormat="1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38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38" xfId="53" applyNumberFormat="1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vertical="top" wrapText="1"/>
      <protection/>
    </xf>
    <xf numFmtId="0" fontId="10" fillId="0" borderId="38" xfId="53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top" wrapText="1"/>
      <protection/>
    </xf>
    <xf numFmtId="0" fontId="28" fillId="0" borderId="26" xfId="53" applyFont="1" applyFill="1" applyBorder="1" applyAlignment="1">
      <alignment horizontal="center" vertical="top" wrapText="1"/>
      <protection/>
    </xf>
    <xf numFmtId="0" fontId="28" fillId="0" borderId="38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64" fillId="0" borderId="26" xfId="0" applyFont="1" applyFill="1" applyBorder="1" applyAlignment="1">
      <alignment horizontal="center" vertical="top" wrapText="1"/>
    </xf>
    <xf numFmtId="0" fontId="64" fillId="0" borderId="3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172" fontId="8" fillId="0" borderId="38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17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4" fillId="0" borderId="0" xfId="53" applyFont="1" applyFill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7" customWidth="1"/>
    <col min="2" max="2" width="25.7109375" style="7" customWidth="1"/>
    <col min="3" max="3" width="83.28125" style="11" customWidth="1"/>
    <col min="4" max="16384" width="10.00390625" style="9" customWidth="1"/>
  </cols>
  <sheetData>
    <row r="1" ht="15.75">
      <c r="C1" s="8" t="s">
        <v>0</v>
      </c>
    </row>
    <row r="2" ht="15.75">
      <c r="C2" s="10" t="s">
        <v>1</v>
      </c>
    </row>
    <row r="3" ht="15.75">
      <c r="C3" s="10" t="s">
        <v>2</v>
      </c>
    </row>
    <row r="4" ht="15.75">
      <c r="C4" s="155" t="s">
        <v>1046</v>
      </c>
    </row>
    <row r="5" ht="15.75">
      <c r="C5" s="10" t="s">
        <v>36</v>
      </c>
    </row>
    <row r="8" spans="1:3" s="12" customFormat="1" ht="31.5" customHeight="1">
      <c r="A8" s="547" t="s">
        <v>37</v>
      </c>
      <c r="B8" s="547"/>
      <c r="C8" s="547"/>
    </row>
    <row r="9" spans="1:3" s="12" customFormat="1" ht="15.75">
      <c r="A9" s="548"/>
      <c r="B9" s="548"/>
      <c r="C9" s="548"/>
    </row>
    <row r="10" spans="1:3" s="12" customFormat="1" ht="15.75">
      <c r="A10" s="131"/>
      <c r="B10" s="131"/>
      <c r="C10" s="13"/>
    </row>
    <row r="11" spans="1:3" s="12" customFormat="1" ht="13.5" customHeight="1">
      <c r="A11" s="549" t="s">
        <v>38</v>
      </c>
      <c r="B11" s="549"/>
      <c r="C11" s="550" t="s">
        <v>39</v>
      </c>
    </row>
    <row r="12" spans="1:3" s="12" customFormat="1" ht="43.5" customHeight="1">
      <c r="A12" s="133" t="s">
        <v>40</v>
      </c>
      <c r="B12" s="133" t="s">
        <v>41</v>
      </c>
      <c r="C12" s="550"/>
    </row>
    <row r="13" spans="1:3" s="12" customFormat="1" ht="31.5">
      <c r="A13" s="14">
        <v>109</v>
      </c>
      <c r="B13" s="14"/>
      <c r="C13" s="15" t="s">
        <v>42</v>
      </c>
    </row>
    <row r="14" spans="1:3" s="16" customFormat="1" ht="36" customHeight="1">
      <c r="A14" s="22">
        <v>109</v>
      </c>
      <c r="B14" s="22" t="s">
        <v>7</v>
      </c>
      <c r="C14" s="31" t="s">
        <v>8</v>
      </c>
    </row>
    <row r="15" spans="1:3" s="16" customFormat="1" ht="25.5" customHeight="1">
      <c r="A15" s="22">
        <v>109</v>
      </c>
      <c r="B15" s="22" t="s">
        <v>9</v>
      </c>
      <c r="C15" s="31" t="s">
        <v>10</v>
      </c>
    </row>
    <row r="16" spans="1:3" s="12" customFormat="1" ht="60" customHeight="1">
      <c r="A16" s="22">
        <v>109</v>
      </c>
      <c r="B16" s="22" t="s">
        <v>43</v>
      </c>
      <c r="C16" s="23" t="s">
        <v>44</v>
      </c>
    </row>
    <row r="17" spans="1:3" s="12" customFormat="1" ht="15.75">
      <c r="A17" s="22">
        <v>109</v>
      </c>
      <c r="B17" s="22" t="s">
        <v>45</v>
      </c>
      <c r="C17" s="23" t="s">
        <v>46</v>
      </c>
    </row>
    <row r="18" spans="1:3" s="12" customFormat="1" ht="15.75">
      <c r="A18" s="22">
        <v>109</v>
      </c>
      <c r="B18" s="22" t="s">
        <v>47</v>
      </c>
      <c r="C18" s="23" t="s">
        <v>11</v>
      </c>
    </row>
    <row r="19" spans="1:3" s="12" customFormat="1" ht="47.25">
      <c r="A19" s="22">
        <v>109</v>
      </c>
      <c r="B19" s="21" t="s">
        <v>48</v>
      </c>
      <c r="C19" s="156" t="s">
        <v>49</v>
      </c>
    </row>
    <row r="20" spans="1:3" s="12" customFormat="1" ht="15.75">
      <c r="A20" s="22">
        <v>109</v>
      </c>
      <c r="B20" s="22" t="s">
        <v>15</v>
      </c>
      <c r="C20" s="31" t="s">
        <v>16</v>
      </c>
    </row>
    <row r="21" spans="1:3" s="12" customFormat="1" ht="42" customHeight="1">
      <c r="A21" s="22">
        <v>109</v>
      </c>
      <c r="B21" s="22" t="s">
        <v>50</v>
      </c>
      <c r="C21" s="31" t="s">
        <v>51</v>
      </c>
    </row>
    <row r="22" spans="1:3" s="12" customFormat="1" ht="30.75" customHeight="1">
      <c r="A22" s="22">
        <v>109</v>
      </c>
      <c r="B22" s="22" t="s">
        <v>18</v>
      </c>
      <c r="C22" s="31" t="s">
        <v>19</v>
      </c>
    </row>
    <row r="23" spans="1:3" s="12" customFormat="1" ht="42" customHeight="1">
      <c r="A23" s="22">
        <v>109</v>
      </c>
      <c r="B23" s="22" t="s">
        <v>24</v>
      </c>
      <c r="C23" s="157" t="s">
        <v>25</v>
      </c>
    </row>
    <row r="24" spans="1:3" s="12" customFormat="1" ht="46.5" customHeight="1">
      <c r="A24" s="22">
        <v>109</v>
      </c>
      <c r="B24" s="22" t="s">
        <v>28</v>
      </c>
      <c r="C24" s="31" t="s">
        <v>29</v>
      </c>
    </row>
    <row r="25" spans="1:3" s="12" customFormat="1" ht="47.25" customHeight="1">
      <c r="A25" s="22">
        <v>109</v>
      </c>
      <c r="B25" s="22" t="s">
        <v>52</v>
      </c>
      <c r="C25" s="31" t="s">
        <v>31</v>
      </c>
    </row>
    <row r="26" spans="1:3" s="12" customFormat="1" ht="33" customHeight="1">
      <c r="A26" s="22">
        <v>109</v>
      </c>
      <c r="B26" s="22" t="s">
        <v>32</v>
      </c>
      <c r="C26" s="31" t="s">
        <v>33</v>
      </c>
    </row>
    <row r="27" spans="1:3" s="12" customFormat="1" ht="45" customHeight="1">
      <c r="A27" s="22">
        <v>109</v>
      </c>
      <c r="B27" s="22" t="s">
        <v>987</v>
      </c>
      <c r="C27" s="31" t="s">
        <v>988</v>
      </c>
    </row>
    <row r="28" spans="1:3" s="12" customFormat="1" ht="41.25" customHeight="1">
      <c r="A28" s="22">
        <v>109</v>
      </c>
      <c r="B28" s="22" t="s">
        <v>989</v>
      </c>
      <c r="C28" s="31" t="s">
        <v>990</v>
      </c>
    </row>
    <row r="29" spans="1:3" ht="15.75">
      <c r="A29" s="167">
        <v>110</v>
      </c>
      <c r="B29" s="132"/>
      <c r="C29" s="18" t="s">
        <v>54</v>
      </c>
    </row>
    <row r="30" spans="1:3" ht="33.75" customHeight="1">
      <c r="A30" s="84" t="s">
        <v>53</v>
      </c>
      <c r="B30" s="27" t="s">
        <v>55</v>
      </c>
      <c r="C30" s="23" t="s">
        <v>56</v>
      </c>
    </row>
    <row r="31" spans="1:3" ht="69.75" customHeight="1">
      <c r="A31" s="85">
        <v>110</v>
      </c>
      <c r="B31" s="85" t="s">
        <v>57</v>
      </c>
      <c r="C31" s="86" t="s">
        <v>58</v>
      </c>
    </row>
    <row r="32" spans="1:3" ht="33" customHeight="1">
      <c r="A32" s="85">
        <v>110</v>
      </c>
      <c r="B32" s="22" t="s">
        <v>7</v>
      </c>
      <c r="C32" s="31" t="s">
        <v>8</v>
      </c>
    </row>
    <row r="33" spans="1:3" ht="32.25" customHeight="1">
      <c r="A33" s="22">
        <v>110</v>
      </c>
      <c r="B33" s="22" t="s">
        <v>9</v>
      </c>
      <c r="C33" s="31" t="s">
        <v>10</v>
      </c>
    </row>
    <row r="34" spans="1:3" ht="61.5" customHeight="1">
      <c r="A34" s="22">
        <v>110</v>
      </c>
      <c r="B34" s="22" t="s">
        <v>43</v>
      </c>
      <c r="C34" s="23" t="s">
        <v>44</v>
      </c>
    </row>
    <row r="35" spans="1:3" ht="48.75" customHeight="1">
      <c r="A35" s="22">
        <v>110</v>
      </c>
      <c r="B35" s="22" t="s">
        <v>59</v>
      </c>
      <c r="C35" s="23" t="s">
        <v>996</v>
      </c>
    </row>
    <row r="36" spans="1:3" ht="33" customHeight="1">
      <c r="A36" s="22">
        <v>110</v>
      </c>
      <c r="B36" s="22" t="s">
        <v>60</v>
      </c>
      <c r="C36" s="87" t="s">
        <v>61</v>
      </c>
    </row>
    <row r="37" spans="1:3" ht="26.25" customHeight="1">
      <c r="A37" s="21" t="s">
        <v>53</v>
      </c>
      <c r="B37" s="22" t="s">
        <v>45</v>
      </c>
      <c r="C37" s="23" t="s">
        <v>46</v>
      </c>
    </row>
    <row r="38" spans="1:3" ht="26.25" customHeight="1">
      <c r="A38" s="22">
        <v>110</v>
      </c>
      <c r="B38" s="22" t="s">
        <v>47</v>
      </c>
      <c r="C38" s="23" t="s">
        <v>11</v>
      </c>
    </row>
    <row r="39" spans="1:4" ht="38.25" customHeight="1">
      <c r="A39" s="22">
        <v>110</v>
      </c>
      <c r="B39" s="22" t="s">
        <v>13</v>
      </c>
      <c r="C39" s="23" t="s">
        <v>14</v>
      </c>
      <c r="D39" s="19"/>
    </row>
    <row r="40" spans="1:3" ht="55.5" customHeight="1">
      <c r="A40" s="22">
        <v>110</v>
      </c>
      <c r="B40" s="22" t="s">
        <v>62</v>
      </c>
      <c r="C40" s="31" t="s">
        <v>63</v>
      </c>
    </row>
    <row r="41" spans="1:3" ht="36" customHeight="1">
      <c r="A41" s="22">
        <v>110</v>
      </c>
      <c r="B41" s="22" t="s">
        <v>64</v>
      </c>
      <c r="C41" s="31" t="s">
        <v>65</v>
      </c>
    </row>
    <row r="42" spans="1:3" ht="32.25" customHeight="1">
      <c r="A42" s="22">
        <v>110</v>
      </c>
      <c r="B42" s="22" t="s">
        <v>66</v>
      </c>
      <c r="C42" s="31" t="s">
        <v>67</v>
      </c>
    </row>
    <row r="43" spans="1:3" ht="49.5" customHeight="1">
      <c r="A43" s="22">
        <v>110</v>
      </c>
      <c r="B43" s="22" t="s">
        <v>68</v>
      </c>
      <c r="C43" s="31" t="s">
        <v>1017</v>
      </c>
    </row>
    <row r="44" spans="1:3" ht="25.5" customHeight="1">
      <c r="A44" s="22">
        <v>110</v>
      </c>
      <c r="B44" s="22" t="s">
        <v>15</v>
      </c>
      <c r="C44" s="31" t="s">
        <v>16</v>
      </c>
    </row>
    <row r="45" spans="1:3" ht="33" customHeight="1">
      <c r="A45" s="22">
        <v>110</v>
      </c>
      <c r="B45" s="22" t="s">
        <v>50</v>
      </c>
      <c r="C45" s="31" t="s">
        <v>51</v>
      </c>
    </row>
    <row r="46" spans="1:3" ht="51" customHeight="1">
      <c r="A46" s="22">
        <v>110</v>
      </c>
      <c r="B46" s="22" t="s">
        <v>20</v>
      </c>
      <c r="C46" s="31" t="s">
        <v>69</v>
      </c>
    </row>
    <row r="47" spans="1:3" ht="54" customHeight="1">
      <c r="A47" s="22">
        <v>110</v>
      </c>
      <c r="B47" s="22" t="s">
        <v>70</v>
      </c>
      <c r="C47" s="31" t="s">
        <v>21</v>
      </c>
    </row>
    <row r="48" spans="1:3" ht="77.25" customHeight="1">
      <c r="A48" s="22">
        <v>110</v>
      </c>
      <c r="B48" s="22" t="s">
        <v>22</v>
      </c>
      <c r="C48" s="31" t="s">
        <v>71</v>
      </c>
    </row>
    <row r="49" spans="1:3" ht="66" customHeight="1">
      <c r="A49" s="22">
        <v>110</v>
      </c>
      <c r="B49" s="22" t="s">
        <v>72</v>
      </c>
      <c r="C49" s="31" t="s">
        <v>23</v>
      </c>
    </row>
    <row r="50" spans="1:3" ht="35.25" customHeight="1">
      <c r="A50" s="22">
        <v>110</v>
      </c>
      <c r="B50" s="22" t="s">
        <v>73</v>
      </c>
      <c r="C50" s="31" t="s">
        <v>74</v>
      </c>
    </row>
    <row r="51" spans="1:3" ht="35.25" customHeight="1">
      <c r="A51" s="22">
        <v>110</v>
      </c>
      <c r="B51" s="22" t="s">
        <v>26</v>
      </c>
      <c r="C51" s="31" t="s">
        <v>27</v>
      </c>
    </row>
    <row r="52" spans="1:3" ht="26.25" customHeight="1">
      <c r="A52" s="22">
        <v>110</v>
      </c>
      <c r="B52" s="22" t="s">
        <v>75</v>
      </c>
      <c r="C52" s="23" t="s">
        <v>76</v>
      </c>
    </row>
    <row r="53" spans="1:3" s="12" customFormat="1" ht="50.25" customHeight="1">
      <c r="A53" s="22">
        <v>110</v>
      </c>
      <c r="B53" s="22" t="s">
        <v>28</v>
      </c>
      <c r="C53" s="31" t="s">
        <v>29</v>
      </c>
    </row>
    <row r="54" spans="1:3" s="12" customFormat="1" ht="39" customHeight="1">
      <c r="A54" s="22">
        <v>110</v>
      </c>
      <c r="B54" s="22" t="s">
        <v>30</v>
      </c>
      <c r="C54" s="31" t="s">
        <v>149</v>
      </c>
    </row>
    <row r="55" spans="1:3" s="12" customFormat="1" ht="50.25" customHeight="1">
      <c r="A55" s="22">
        <v>110</v>
      </c>
      <c r="B55" s="22" t="s">
        <v>52</v>
      </c>
      <c r="C55" s="31" t="s">
        <v>31</v>
      </c>
    </row>
    <row r="56" spans="1:3" ht="18" customHeight="1">
      <c r="A56" s="22">
        <v>110</v>
      </c>
      <c r="B56" s="22" t="s">
        <v>32</v>
      </c>
      <c r="C56" s="31" t="s">
        <v>33</v>
      </c>
    </row>
    <row r="57" spans="1:3" ht="34.5" customHeight="1">
      <c r="A57" s="22">
        <v>110</v>
      </c>
      <c r="B57" s="88" t="s">
        <v>77</v>
      </c>
      <c r="C57" s="31" t="s">
        <v>78</v>
      </c>
    </row>
    <row r="58" spans="1:3" ht="37.5" customHeight="1">
      <c r="A58" s="22">
        <v>110</v>
      </c>
      <c r="B58" s="88" t="s">
        <v>79</v>
      </c>
      <c r="C58" s="89" t="s">
        <v>80</v>
      </c>
    </row>
    <row r="59" spans="1:3" ht="37.5" customHeight="1">
      <c r="A59" s="22">
        <v>110</v>
      </c>
      <c r="B59" s="88" t="s">
        <v>81</v>
      </c>
      <c r="C59" s="89" t="s">
        <v>82</v>
      </c>
    </row>
    <row r="60" spans="1:3" ht="37.5" customHeight="1">
      <c r="A60" s="22">
        <v>110</v>
      </c>
      <c r="B60" s="88" t="s">
        <v>83</v>
      </c>
      <c r="C60" s="89" t="s">
        <v>84</v>
      </c>
    </row>
    <row r="61" spans="1:3" ht="27" customHeight="1">
      <c r="A61" s="22">
        <v>110</v>
      </c>
      <c r="B61" s="88" t="s">
        <v>85</v>
      </c>
      <c r="C61" s="89" t="s">
        <v>86</v>
      </c>
    </row>
    <row r="62" spans="1:3" s="20" customFormat="1" ht="30" customHeight="1">
      <c r="A62" s="35">
        <v>110</v>
      </c>
      <c r="B62" s="22" t="s">
        <v>89</v>
      </c>
      <c r="C62" s="34" t="s">
        <v>90</v>
      </c>
    </row>
    <row r="63" spans="1:3" s="20" customFormat="1" ht="51" customHeight="1">
      <c r="A63" s="35">
        <v>110</v>
      </c>
      <c r="B63" s="88" t="s">
        <v>991</v>
      </c>
      <c r="C63" s="34" t="s">
        <v>992</v>
      </c>
    </row>
    <row r="64" spans="1:3" ht="31.5" customHeight="1">
      <c r="A64" s="22">
        <v>110</v>
      </c>
      <c r="B64" s="22" t="s">
        <v>989</v>
      </c>
      <c r="C64" s="31" t="s">
        <v>990</v>
      </c>
    </row>
    <row r="65" spans="1:3" ht="15.75">
      <c r="A65" s="17" t="s">
        <v>91</v>
      </c>
      <c r="B65" s="132"/>
      <c r="C65" s="18" t="s">
        <v>92</v>
      </c>
    </row>
    <row r="66" spans="1:3" ht="31.5">
      <c r="A66" s="21" t="s">
        <v>91</v>
      </c>
      <c r="B66" s="22" t="s">
        <v>93</v>
      </c>
      <c r="C66" s="23" t="s">
        <v>94</v>
      </c>
    </row>
    <row r="67" spans="1:3" ht="16.5" customHeight="1">
      <c r="A67" s="21" t="s">
        <v>91</v>
      </c>
      <c r="B67" s="24" t="s">
        <v>9</v>
      </c>
      <c r="C67" s="25" t="s">
        <v>10</v>
      </c>
    </row>
    <row r="68" spans="1:3" ht="33.75" customHeight="1">
      <c r="A68" s="21" t="s">
        <v>91</v>
      </c>
      <c r="B68" s="24" t="s">
        <v>95</v>
      </c>
      <c r="C68" s="25" t="s">
        <v>96</v>
      </c>
    </row>
    <row r="69" spans="1:3" ht="45.75" customHeight="1">
      <c r="A69" s="22">
        <v>111</v>
      </c>
      <c r="B69" s="22" t="s">
        <v>993</v>
      </c>
      <c r="C69" s="23" t="s">
        <v>994</v>
      </c>
    </row>
    <row r="70" spans="1:4" s="12" customFormat="1" ht="63.75" customHeight="1">
      <c r="A70" s="22">
        <v>111</v>
      </c>
      <c r="B70" s="22" t="s">
        <v>43</v>
      </c>
      <c r="C70" s="23" t="s">
        <v>44</v>
      </c>
      <c r="D70" s="9"/>
    </row>
    <row r="71" spans="1:3" ht="51" customHeight="1">
      <c r="A71" s="26" t="s">
        <v>91</v>
      </c>
      <c r="B71" s="27" t="s">
        <v>97</v>
      </c>
      <c r="C71" s="28" t="s">
        <v>98</v>
      </c>
    </row>
    <row r="72" spans="1:3" ht="21.75" customHeight="1">
      <c r="A72" s="21" t="s">
        <v>91</v>
      </c>
      <c r="B72" s="29" t="s">
        <v>45</v>
      </c>
      <c r="C72" s="30" t="s">
        <v>46</v>
      </c>
    </row>
    <row r="73" spans="1:3" ht="30.75" customHeight="1">
      <c r="A73" s="21" t="s">
        <v>91</v>
      </c>
      <c r="B73" s="22" t="s">
        <v>99</v>
      </c>
      <c r="C73" s="31" t="s">
        <v>12</v>
      </c>
    </row>
    <row r="74" spans="1:3" ht="33" customHeight="1">
      <c r="A74" s="21" t="s">
        <v>91</v>
      </c>
      <c r="B74" s="22" t="s">
        <v>13</v>
      </c>
      <c r="C74" s="31" t="s">
        <v>14</v>
      </c>
    </row>
    <row r="75" spans="1:3" ht="23.25" customHeight="1">
      <c r="A75" s="21" t="s">
        <v>91</v>
      </c>
      <c r="B75" s="22" t="s">
        <v>15</v>
      </c>
      <c r="C75" s="31" t="s">
        <v>16</v>
      </c>
    </row>
    <row r="76" spans="1:3" ht="37.5" customHeight="1">
      <c r="A76" s="21" t="s">
        <v>91</v>
      </c>
      <c r="B76" s="22" t="s">
        <v>50</v>
      </c>
      <c r="C76" s="31" t="s">
        <v>51</v>
      </c>
    </row>
    <row r="77" spans="1:4" s="12" customFormat="1" ht="22.5" customHeight="1">
      <c r="A77" s="21" t="s">
        <v>91</v>
      </c>
      <c r="B77" s="22" t="s">
        <v>75</v>
      </c>
      <c r="C77" s="23" t="s">
        <v>76</v>
      </c>
      <c r="D77" s="9"/>
    </row>
    <row r="78" spans="1:4" s="12" customFormat="1" ht="47.25" customHeight="1">
      <c r="A78" s="21" t="s">
        <v>91</v>
      </c>
      <c r="B78" s="22" t="s">
        <v>28</v>
      </c>
      <c r="C78" s="31" t="s">
        <v>29</v>
      </c>
      <c r="D78" s="9"/>
    </row>
    <row r="79" spans="1:4" s="12" customFormat="1" ht="51" customHeight="1">
      <c r="A79" s="21" t="s">
        <v>91</v>
      </c>
      <c r="B79" s="22" t="s">
        <v>52</v>
      </c>
      <c r="C79" s="31" t="s">
        <v>31</v>
      </c>
      <c r="D79" s="9"/>
    </row>
    <row r="80" spans="1:3" ht="30" customHeight="1">
      <c r="A80" s="21" t="s">
        <v>91</v>
      </c>
      <c r="B80" s="22" t="s">
        <v>32</v>
      </c>
      <c r="C80" s="31" t="s">
        <v>33</v>
      </c>
    </row>
    <row r="81" spans="1:3" ht="78.75" customHeight="1">
      <c r="A81" s="21" t="s">
        <v>91</v>
      </c>
      <c r="B81" s="22" t="s">
        <v>100</v>
      </c>
      <c r="C81" s="31" t="s">
        <v>101</v>
      </c>
    </row>
    <row r="82" spans="1:3" s="20" customFormat="1" ht="33" customHeight="1">
      <c r="A82" s="32" t="s">
        <v>91</v>
      </c>
      <c r="B82" s="35" t="s">
        <v>89</v>
      </c>
      <c r="C82" s="34" t="s">
        <v>90</v>
      </c>
    </row>
    <row r="83" spans="1:3" s="20" customFormat="1" ht="51.75" customHeight="1">
      <c r="A83" s="32" t="s">
        <v>91</v>
      </c>
      <c r="B83" s="33" t="s">
        <v>991</v>
      </c>
      <c r="C83" s="34" t="s">
        <v>992</v>
      </c>
    </row>
    <row r="84" spans="1:3" ht="40.5" customHeight="1">
      <c r="A84" s="22">
        <v>111</v>
      </c>
      <c r="B84" s="22" t="s">
        <v>989</v>
      </c>
      <c r="C84" s="31" t="s">
        <v>990</v>
      </c>
    </row>
    <row r="85" spans="1:3" ht="36.75" customHeight="1">
      <c r="A85" s="17" t="s">
        <v>102</v>
      </c>
      <c r="B85" s="132"/>
      <c r="C85" s="18" t="s">
        <v>103</v>
      </c>
    </row>
    <row r="86" spans="1:3" ht="54.75" customHeight="1">
      <c r="A86" s="27">
        <v>112</v>
      </c>
      <c r="B86" s="27" t="s">
        <v>104</v>
      </c>
      <c r="C86" s="162" t="s">
        <v>105</v>
      </c>
    </row>
    <row r="87" spans="1:3" ht="65.25" customHeight="1">
      <c r="A87" s="85">
        <v>112</v>
      </c>
      <c r="B87" s="85" t="s">
        <v>106</v>
      </c>
      <c r="C87" s="86" t="s">
        <v>997</v>
      </c>
    </row>
    <row r="88" spans="1:3" ht="81" customHeight="1">
      <c r="A88" s="85">
        <v>112</v>
      </c>
      <c r="B88" s="85" t="s">
        <v>107</v>
      </c>
      <c r="C88" s="86" t="s">
        <v>998</v>
      </c>
    </row>
    <row r="89" spans="1:3" ht="78" customHeight="1">
      <c r="A89" s="85">
        <v>112</v>
      </c>
      <c r="B89" s="85" t="s">
        <v>108</v>
      </c>
      <c r="C89" s="86" t="s">
        <v>999</v>
      </c>
    </row>
    <row r="90" spans="1:3" ht="51" customHeight="1">
      <c r="A90" s="85">
        <v>112</v>
      </c>
      <c r="B90" s="85" t="s">
        <v>109</v>
      </c>
      <c r="C90" s="86" t="s">
        <v>1000</v>
      </c>
    </row>
    <row r="91" spans="1:3" ht="51" customHeight="1">
      <c r="A91" s="85">
        <v>112</v>
      </c>
      <c r="B91" s="85" t="s">
        <v>110</v>
      </c>
      <c r="C91" s="86" t="s">
        <v>1001</v>
      </c>
    </row>
    <row r="92" spans="1:3" ht="79.5" customHeight="1">
      <c r="A92" s="85">
        <v>112</v>
      </c>
      <c r="B92" s="85" t="s">
        <v>111</v>
      </c>
      <c r="C92" s="86" t="s">
        <v>1002</v>
      </c>
    </row>
    <row r="93" spans="1:3" ht="64.5" customHeight="1">
      <c r="A93" s="85">
        <v>112</v>
      </c>
      <c r="B93" s="85" t="s">
        <v>112</v>
      </c>
      <c r="C93" s="86" t="s">
        <v>113</v>
      </c>
    </row>
    <row r="94" spans="1:3" ht="37.5" customHeight="1">
      <c r="A94" s="84" t="s">
        <v>102</v>
      </c>
      <c r="B94" s="27" t="s">
        <v>6</v>
      </c>
      <c r="C94" s="31" t="s">
        <v>114</v>
      </c>
    </row>
    <row r="95" spans="1:3" ht="45" customHeight="1">
      <c r="A95" s="84" t="s">
        <v>102</v>
      </c>
      <c r="B95" s="27" t="s">
        <v>115</v>
      </c>
      <c r="C95" s="31" t="s">
        <v>1003</v>
      </c>
    </row>
    <row r="96" spans="1:3" ht="46.5" customHeight="1">
      <c r="A96" s="84" t="s">
        <v>102</v>
      </c>
      <c r="B96" s="22" t="s">
        <v>116</v>
      </c>
      <c r="C96" s="31" t="s">
        <v>117</v>
      </c>
    </row>
    <row r="97" spans="1:3" ht="63" customHeight="1">
      <c r="A97" s="84" t="s">
        <v>102</v>
      </c>
      <c r="B97" s="27" t="s">
        <v>118</v>
      </c>
      <c r="C97" s="31" t="s">
        <v>119</v>
      </c>
    </row>
    <row r="98" spans="1:3" ht="66" customHeight="1">
      <c r="A98" s="21" t="s">
        <v>102</v>
      </c>
      <c r="B98" s="22" t="s">
        <v>120</v>
      </c>
      <c r="C98" s="31" t="s">
        <v>121</v>
      </c>
    </row>
    <row r="99" spans="1:3" ht="81" customHeight="1">
      <c r="A99" s="21" t="s">
        <v>102</v>
      </c>
      <c r="B99" s="22" t="s">
        <v>122</v>
      </c>
      <c r="C99" s="90" t="s">
        <v>123</v>
      </c>
    </row>
    <row r="100" spans="1:3" ht="31.5" customHeight="1">
      <c r="A100" s="21" t="s">
        <v>102</v>
      </c>
      <c r="B100" s="22" t="s">
        <v>124</v>
      </c>
      <c r="C100" s="90" t="s">
        <v>125</v>
      </c>
    </row>
    <row r="101" spans="1:3" ht="50.25" customHeight="1">
      <c r="A101" s="21" t="s">
        <v>102</v>
      </c>
      <c r="B101" s="22" t="s">
        <v>126</v>
      </c>
      <c r="C101" s="90" t="s">
        <v>1004</v>
      </c>
    </row>
    <row r="102" spans="1:3" ht="50.25" customHeight="1">
      <c r="A102" s="21" t="s">
        <v>102</v>
      </c>
      <c r="B102" s="22" t="s">
        <v>127</v>
      </c>
      <c r="C102" s="90" t="s">
        <v>128</v>
      </c>
    </row>
    <row r="103" spans="1:3" ht="38.25" customHeight="1">
      <c r="A103" s="21" t="s">
        <v>102</v>
      </c>
      <c r="B103" s="22" t="s">
        <v>129</v>
      </c>
      <c r="C103" s="90" t="s">
        <v>130</v>
      </c>
    </row>
    <row r="104" spans="1:3" ht="50.25" customHeight="1">
      <c r="A104" s="21" t="s">
        <v>102</v>
      </c>
      <c r="B104" s="22" t="s">
        <v>131</v>
      </c>
      <c r="C104" s="90" t="s">
        <v>1005</v>
      </c>
    </row>
    <row r="105" spans="1:3" ht="50.25" customHeight="1">
      <c r="A105" s="21" t="s">
        <v>102</v>
      </c>
      <c r="B105" s="22" t="s">
        <v>132</v>
      </c>
      <c r="C105" s="90" t="s">
        <v>133</v>
      </c>
    </row>
    <row r="106" spans="1:3" ht="52.5" customHeight="1">
      <c r="A106" s="21" t="s">
        <v>102</v>
      </c>
      <c r="B106" s="22" t="s">
        <v>134</v>
      </c>
      <c r="C106" s="31" t="s">
        <v>135</v>
      </c>
    </row>
    <row r="107" spans="1:3" ht="71.25" customHeight="1">
      <c r="A107" s="21" t="s">
        <v>102</v>
      </c>
      <c r="B107" s="22" t="s">
        <v>136</v>
      </c>
      <c r="C107" s="91" t="s">
        <v>1006</v>
      </c>
    </row>
    <row r="108" spans="1:3" ht="66.75" customHeight="1">
      <c r="A108" s="21" t="s">
        <v>102</v>
      </c>
      <c r="B108" s="22" t="s">
        <v>137</v>
      </c>
      <c r="C108" s="91" t="s">
        <v>1007</v>
      </c>
    </row>
    <row r="109" spans="1:3" ht="40.5" customHeight="1">
      <c r="A109" s="21" t="s">
        <v>102</v>
      </c>
      <c r="B109" s="22" t="s">
        <v>60</v>
      </c>
      <c r="C109" s="86" t="s">
        <v>61</v>
      </c>
    </row>
    <row r="110" spans="1:3" ht="23.25" customHeight="1">
      <c r="A110" s="21" t="s">
        <v>102</v>
      </c>
      <c r="B110" s="22" t="s">
        <v>45</v>
      </c>
      <c r="C110" s="23" t="s">
        <v>46</v>
      </c>
    </row>
    <row r="111" spans="1:3" ht="23.25" customHeight="1">
      <c r="A111" s="21" t="s">
        <v>102</v>
      </c>
      <c r="B111" s="22" t="s">
        <v>138</v>
      </c>
      <c r="C111" s="23" t="s">
        <v>11</v>
      </c>
    </row>
    <row r="112" spans="1:3" ht="32.25" customHeight="1">
      <c r="A112" s="21" t="s">
        <v>102</v>
      </c>
      <c r="B112" s="22" t="s">
        <v>50</v>
      </c>
      <c r="C112" s="31" t="s">
        <v>51</v>
      </c>
    </row>
    <row r="113" spans="1:3" s="12" customFormat="1" ht="29.25" customHeight="1">
      <c r="A113" s="21" t="s">
        <v>102</v>
      </c>
      <c r="B113" s="22" t="s">
        <v>32</v>
      </c>
      <c r="C113" s="86" t="s">
        <v>33</v>
      </c>
    </row>
    <row r="114" spans="1:3" s="12" customFormat="1" ht="34.5" customHeight="1">
      <c r="A114" s="21" t="s">
        <v>102</v>
      </c>
      <c r="B114" s="22" t="s">
        <v>989</v>
      </c>
      <c r="C114" s="31" t="s">
        <v>990</v>
      </c>
    </row>
    <row r="115" spans="1:3" s="12" customFormat="1" ht="36" customHeight="1">
      <c r="A115" s="17" t="s">
        <v>139</v>
      </c>
      <c r="B115" s="22"/>
      <c r="C115" s="18" t="s">
        <v>140</v>
      </c>
    </row>
    <row r="116" spans="1:3" s="12" customFormat="1" ht="48" customHeight="1">
      <c r="A116" s="22">
        <v>113</v>
      </c>
      <c r="B116" s="22" t="s">
        <v>141</v>
      </c>
      <c r="C116" s="31" t="s">
        <v>5</v>
      </c>
    </row>
    <row r="117" spans="1:3" s="12" customFormat="1" ht="21.75" customHeight="1">
      <c r="A117" s="21" t="s">
        <v>139</v>
      </c>
      <c r="B117" s="22" t="s">
        <v>9</v>
      </c>
      <c r="C117" s="31" t="s">
        <v>10</v>
      </c>
    </row>
    <row r="118" spans="1:3" ht="66" customHeight="1">
      <c r="A118" s="22">
        <v>113</v>
      </c>
      <c r="B118" s="22" t="s">
        <v>142</v>
      </c>
      <c r="C118" s="31" t="s">
        <v>143</v>
      </c>
    </row>
    <row r="119" spans="1:3" s="12" customFormat="1" ht="61.5" customHeight="1">
      <c r="A119" s="22">
        <v>113</v>
      </c>
      <c r="B119" s="22" t="s">
        <v>43</v>
      </c>
      <c r="C119" s="23" t="s">
        <v>44</v>
      </c>
    </row>
    <row r="120" spans="1:3" s="12" customFormat="1" ht="35.25" customHeight="1">
      <c r="A120" s="21" t="s">
        <v>139</v>
      </c>
      <c r="B120" s="22" t="s">
        <v>60</v>
      </c>
      <c r="C120" s="86" t="s">
        <v>61</v>
      </c>
    </row>
    <row r="121" spans="1:3" ht="20.25" customHeight="1">
      <c r="A121" s="21" t="s">
        <v>139</v>
      </c>
      <c r="B121" s="22" t="s">
        <v>45</v>
      </c>
      <c r="C121" s="23" t="s">
        <v>46</v>
      </c>
    </row>
    <row r="122" spans="1:3" ht="20.25" customHeight="1">
      <c r="A122" s="21" t="s">
        <v>139</v>
      </c>
      <c r="B122" s="22" t="s">
        <v>47</v>
      </c>
      <c r="C122" s="23" t="s">
        <v>11</v>
      </c>
    </row>
    <row r="123" spans="1:3" ht="20.25" customHeight="1">
      <c r="A123" s="21" t="s">
        <v>139</v>
      </c>
      <c r="B123" s="22" t="s">
        <v>32</v>
      </c>
      <c r="C123" s="31" t="s">
        <v>33</v>
      </c>
    </row>
    <row r="124" spans="1:3" ht="35.25" customHeight="1">
      <c r="A124" s="21" t="s">
        <v>139</v>
      </c>
      <c r="B124" s="22" t="s">
        <v>989</v>
      </c>
      <c r="C124" s="31" t="s">
        <v>990</v>
      </c>
    </row>
    <row r="125" spans="1:3" ht="18.75" customHeight="1">
      <c r="A125" s="17" t="s">
        <v>144</v>
      </c>
      <c r="B125" s="132"/>
      <c r="C125" s="36" t="s">
        <v>145</v>
      </c>
    </row>
    <row r="126" spans="1:3" ht="31.5" customHeight="1">
      <c r="A126" s="21" t="s">
        <v>144</v>
      </c>
      <c r="B126" s="22" t="s">
        <v>9</v>
      </c>
      <c r="C126" s="31" t="s">
        <v>10</v>
      </c>
    </row>
    <row r="127" spans="1:3" s="12" customFormat="1" ht="63" customHeight="1">
      <c r="A127" s="22">
        <v>114</v>
      </c>
      <c r="B127" s="22" t="s">
        <v>43</v>
      </c>
      <c r="C127" s="23" t="s">
        <v>44</v>
      </c>
    </row>
    <row r="128" spans="1:3" ht="21" customHeight="1">
      <c r="A128" s="21" t="s">
        <v>144</v>
      </c>
      <c r="B128" s="22" t="s">
        <v>45</v>
      </c>
      <c r="C128" s="23" t="s">
        <v>46</v>
      </c>
    </row>
    <row r="129" spans="1:3" ht="51.75" customHeight="1">
      <c r="A129" s="21" t="s">
        <v>144</v>
      </c>
      <c r="B129" s="22" t="s">
        <v>146</v>
      </c>
      <c r="C129" s="31" t="s">
        <v>29</v>
      </c>
    </row>
    <row r="130" spans="1:3" s="16" customFormat="1" ht="19.5" customHeight="1">
      <c r="A130" s="17" t="s">
        <v>147</v>
      </c>
      <c r="B130" s="132"/>
      <c r="C130" s="36" t="s">
        <v>148</v>
      </c>
    </row>
    <row r="131" spans="1:3" s="16" customFormat="1" ht="19.5" customHeight="1">
      <c r="A131" s="21" t="s">
        <v>147</v>
      </c>
      <c r="B131" s="22" t="s">
        <v>7</v>
      </c>
      <c r="C131" s="31" t="s">
        <v>8</v>
      </c>
    </row>
    <row r="132" spans="1:3" s="12" customFormat="1" ht="25.5" customHeight="1">
      <c r="A132" s="21" t="s">
        <v>147</v>
      </c>
      <c r="B132" s="22" t="s">
        <v>9</v>
      </c>
      <c r="C132" s="31" t="s">
        <v>10</v>
      </c>
    </row>
    <row r="133" spans="1:3" s="12" customFormat="1" ht="63" customHeight="1">
      <c r="A133" s="22">
        <v>115</v>
      </c>
      <c r="B133" s="22" t="s">
        <v>43</v>
      </c>
      <c r="C133" s="23" t="s">
        <v>44</v>
      </c>
    </row>
    <row r="134" spans="1:3" s="12" customFormat="1" ht="19.5" customHeight="1">
      <c r="A134" s="21" t="s">
        <v>147</v>
      </c>
      <c r="B134" s="22" t="s">
        <v>45</v>
      </c>
      <c r="C134" s="23" t="s">
        <v>46</v>
      </c>
    </row>
    <row r="135" spans="1:3" ht="19.5" customHeight="1">
      <c r="A135" s="21" t="s">
        <v>147</v>
      </c>
      <c r="B135" s="22" t="s">
        <v>47</v>
      </c>
      <c r="C135" s="23" t="s">
        <v>11</v>
      </c>
    </row>
    <row r="136" spans="1:3" ht="19.5" customHeight="1">
      <c r="A136" s="21" t="s">
        <v>147</v>
      </c>
      <c r="B136" s="22" t="s">
        <v>255</v>
      </c>
      <c r="C136" s="31" t="s">
        <v>16</v>
      </c>
    </row>
    <row r="137" spans="1:3" ht="34.5" customHeight="1">
      <c r="A137" s="21" t="s">
        <v>147</v>
      </c>
      <c r="B137" s="22" t="s">
        <v>50</v>
      </c>
      <c r="C137" s="31" t="s">
        <v>51</v>
      </c>
    </row>
    <row r="138" spans="1:3" ht="20.25" customHeight="1">
      <c r="A138" s="21" t="s">
        <v>147</v>
      </c>
      <c r="B138" s="22" t="s">
        <v>75</v>
      </c>
      <c r="C138" s="23" t="s">
        <v>76</v>
      </c>
    </row>
    <row r="139" spans="1:3" ht="51" customHeight="1">
      <c r="A139" s="21" t="s">
        <v>147</v>
      </c>
      <c r="B139" s="22" t="s">
        <v>52</v>
      </c>
      <c r="C139" s="31" t="s">
        <v>31</v>
      </c>
    </row>
    <row r="140" spans="1:3" ht="30.75" customHeight="1">
      <c r="A140" s="21" t="s">
        <v>147</v>
      </c>
      <c r="B140" s="22" t="s">
        <v>32</v>
      </c>
      <c r="C140" s="31" t="s">
        <v>33</v>
      </c>
    </row>
    <row r="141" spans="1:3" ht="34.5" customHeight="1">
      <c r="A141" s="22">
        <v>115</v>
      </c>
      <c r="B141" s="22" t="s">
        <v>989</v>
      </c>
      <c r="C141" s="31" t="s">
        <v>990</v>
      </c>
    </row>
    <row r="142" spans="1:3" ht="35.25" customHeight="1">
      <c r="A142" s="132" t="s">
        <v>150</v>
      </c>
      <c r="B142" s="132"/>
      <c r="C142" s="36" t="s">
        <v>151</v>
      </c>
    </row>
    <row r="143" spans="1:3" s="12" customFormat="1" ht="63" customHeight="1">
      <c r="A143" s="22">
        <v>118</v>
      </c>
      <c r="B143" s="22" t="s">
        <v>43</v>
      </c>
      <c r="C143" s="23" t="s">
        <v>44</v>
      </c>
    </row>
    <row r="144" spans="1:3" ht="18.75" customHeight="1">
      <c r="A144" s="21" t="s">
        <v>150</v>
      </c>
      <c r="B144" s="22" t="s">
        <v>45</v>
      </c>
      <c r="C144" s="23" t="s">
        <v>46</v>
      </c>
    </row>
    <row r="145" spans="1:3" ht="18.75" customHeight="1">
      <c r="A145" s="21" t="s">
        <v>150</v>
      </c>
      <c r="B145" s="22" t="s">
        <v>47</v>
      </c>
      <c r="C145" s="23" t="s">
        <v>11</v>
      </c>
    </row>
    <row r="146" spans="1:3" ht="30.75" customHeight="1">
      <c r="A146" s="21" t="s">
        <v>150</v>
      </c>
      <c r="B146" s="22" t="s">
        <v>32</v>
      </c>
      <c r="C146" s="31" t="s">
        <v>33</v>
      </c>
    </row>
    <row r="147" spans="1:3" ht="26.25" customHeight="1" hidden="1">
      <c r="A147" s="158">
        <v>118</v>
      </c>
      <c r="B147" s="159" t="s">
        <v>87</v>
      </c>
      <c r="C147" s="160" t="s">
        <v>88</v>
      </c>
    </row>
    <row r="148" spans="1:3" ht="36" customHeight="1">
      <c r="A148" s="22">
        <v>118</v>
      </c>
      <c r="B148" s="22" t="s">
        <v>989</v>
      </c>
      <c r="C148" s="31" t="s">
        <v>990</v>
      </c>
    </row>
    <row r="149" spans="1:3" ht="18.75" customHeight="1">
      <c r="A149" s="132">
        <v>119</v>
      </c>
      <c r="B149" s="132"/>
      <c r="C149" s="161" t="s">
        <v>995</v>
      </c>
    </row>
    <row r="150" spans="1:3" ht="32.25" customHeight="1">
      <c r="A150" s="21" t="s">
        <v>152</v>
      </c>
      <c r="B150" s="22" t="s">
        <v>7</v>
      </c>
      <c r="C150" s="31" t="s">
        <v>153</v>
      </c>
    </row>
    <row r="151" spans="1:3" ht="22.5" customHeight="1">
      <c r="A151" s="21" t="s">
        <v>152</v>
      </c>
      <c r="B151" s="22" t="s">
        <v>9</v>
      </c>
      <c r="C151" s="31" t="s">
        <v>10</v>
      </c>
    </row>
    <row r="152" spans="1:3" s="12" customFormat="1" ht="66" customHeight="1">
      <c r="A152" s="22">
        <v>119</v>
      </c>
      <c r="B152" s="22" t="s">
        <v>43</v>
      </c>
      <c r="C152" s="23" t="s">
        <v>44</v>
      </c>
    </row>
    <row r="153" spans="1:3" ht="21" customHeight="1">
      <c r="A153" s="21" t="s">
        <v>152</v>
      </c>
      <c r="B153" s="22" t="s">
        <v>45</v>
      </c>
      <c r="C153" s="23" t="s">
        <v>46</v>
      </c>
    </row>
    <row r="154" spans="1:3" ht="21" customHeight="1">
      <c r="A154" s="21" t="s">
        <v>152</v>
      </c>
      <c r="B154" s="22" t="s">
        <v>47</v>
      </c>
      <c r="C154" s="23" t="s">
        <v>11</v>
      </c>
    </row>
    <row r="155" spans="1:3" ht="36" customHeight="1">
      <c r="A155" s="21" t="s">
        <v>152</v>
      </c>
      <c r="B155" s="22" t="s">
        <v>64</v>
      </c>
      <c r="C155" s="31" t="s">
        <v>65</v>
      </c>
    </row>
    <row r="156" spans="1:3" ht="33" customHeight="1">
      <c r="A156" s="22">
        <v>119</v>
      </c>
      <c r="B156" s="22" t="s">
        <v>66</v>
      </c>
      <c r="C156" s="31" t="s">
        <v>67</v>
      </c>
    </row>
    <row r="157" spans="1:3" s="16" customFormat="1" ht="47.25" customHeight="1">
      <c r="A157" s="21" t="s">
        <v>152</v>
      </c>
      <c r="B157" s="22" t="s">
        <v>154</v>
      </c>
      <c r="C157" s="87" t="s">
        <v>1008</v>
      </c>
    </row>
    <row r="158" spans="1:3" s="12" customFormat="1" ht="25.5" customHeight="1">
      <c r="A158" s="21" t="s">
        <v>152</v>
      </c>
      <c r="B158" s="22" t="s">
        <v>15</v>
      </c>
      <c r="C158" s="31" t="s">
        <v>16</v>
      </c>
    </row>
    <row r="159" spans="1:3" ht="33" customHeight="1">
      <c r="A159" s="21" t="s">
        <v>152</v>
      </c>
      <c r="B159" s="22" t="s">
        <v>50</v>
      </c>
      <c r="C159" s="31" t="s">
        <v>51</v>
      </c>
    </row>
    <row r="160" spans="1:3" ht="24.75" customHeight="1">
      <c r="A160" s="21" t="s">
        <v>152</v>
      </c>
      <c r="B160" s="22" t="s">
        <v>75</v>
      </c>
      <c r="C160" s="23" t="s">
        <v>76</v>
      </c>
    </row>
    <row r="161" spans="1:3" ht="51" customHeight="1">
      <c r="A161" s="21" t="s">
        <v>152</v>
      </c>
      <c r="B161" s="22" t="s">
        <v>52</v>
      </c>
      <c r="C161" s="31" t="s">
        <v>31</v>
      </c>
    </row>
    <row r="162" spans="1:3" ht="48" customHeight="1">
      <c r="A162" s="21" t="s">
        <v>152</v>
      </c>
      <c r="B162" s="22" t="s">
        <v>28</v>
      </c>
      <c r="C162" s="31" t="s">
        <v>29</v>
      </c>
    </row>
    <row r="163" spans="1:3" ht="36" customHeight="1">
      <c r="A163" s="21" t="s">
        <v>152</v>
      </c>
      <c r="B163" s="22" t="s">
        <v>30</v>
      </c>
      <c r="C163" s="31" t="s">
        <v>149</v>
      </c>
    </row>
    <row r="164" spans="1:3" ht="33" customHeight="1">
      <c r="A164" s="21" t="s">
        <v>152</v>
      </c>
      <c r="B164" s="22" t="s">
        <v>32</v>
      </c>
      <c r="C164" s="31" t="s">
        <v>33</v>
      </c>
    </row>
    <row r="165" spans="1:3" ht="34.5" customHeight="1">
      <c r="A165" s="22">
        <v>119</v>
      </c>
      <c r="B165" s="22" t="s">
        <v>989</v>
      </c>
      <c r="C165" s="31" t="s">
        <v>990</v>
      </c>
    </row>
    <row r="166" spans="1:3" ht="33.75" customHeight="1">
      <c r="A166" s="132">
        <v>120</v>
      </c>
      <c r="B166" s="22"/>
      <c r="C166" s="36" t="s">
        <v>155</v>
      </c>
    </row>
    <row r="167" spans="1:3" ht="22.5" customHeight="1">
      <c r="A167" s="22">
        <v>120</v>
      </c>
      <c r="B167" s="22" t="s">
        <v>9</v>
      </c>
      <c r="C167" s="31" t="s">
        <v>10</v>
      </c>
    </row>
    <row r="168" spans="1:3" s="12" customFormat="1" ht="68.25" customHeight="1">
      <c r="A168" s="22">
        <v>120</v>
      </c>
      <c r="B168" s="22" t="s">
        <v>43</v>
      </c>
      <c r="C168" s="23" t="s">
        <v>44</v>
      </c>
    </row>
    <row r="169" spans="1:3" ht="24.75" customHeight="1">
      <c r="A169" s="21" t="s">
        <v>156</v>
      </c>
      <c r="B169" s="22" t="s">
        <v>45</v>
      </c>
      <c r="C169" s="23" t="s">
        <v>46</v>
      </c>
    </row>
    <row r="170" spans="1:3" ht="51" customHeight="1">
      <c r="A170" s="22">
        <v>120</v>
      </c>
      <c r="B170" s="22" t="s">
        <v>146</v>
      </c>
      <c r="C170" s="31" t="s">
        <v>29</v>
      </c>
    </row>
    <row r="171" spans="1:3" ht="36" customHeight="1">
      <c r="A171" s="22">
        <v>120</v>
      </c>
      <c r="B171" s="22" t="s">
        <v>989</v>
      </c>
      <c r="C171" s="31" t="s">
        <v>990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1">
      <selection activeCell="A1" sqref="A1:J89"/>
    </sheetView>
  </sheetViews>
  <sheetFormatPr defaultColWidth="10.140625" defaultRowHeight="15"/>
  <cols>
    <col min="1" max="1" width="3.8515625" style="444" customWidth="1"/>
    <col min="2" max="2" width="55.28125" style="303" customWidth="1"/>
    <col min="3" max="3" width="8.28125" style="303" hidden="1" customWidth="1"/>
    <col min="4" max="4" width="7.421875" style="303" customWidth="1"/>
    <col min="5" max="5" width="11.57421875" style="307" customWidth="1"/>
    <col min="6" max="6" width="10.421875" style="307" customWidth="1"/>
    <col min="7" max="8" width="10.28125" style="307" customWidth="1"/>
    <col min="9" max="9" width="40.57421875" style="308" customWidth="1"/>
    <col min="10" max="10" width="56.7109375" style="303" customWidth="1"/>
    <col min="11" max="11" width="20.57421875" style="235" hidden="1" customWidth="1"/>
    <col min="12" max="16384" width="10.140625" style="303" customWidth="1"/>
  </cols>
  <sheetData>
    <row r="1" spans="1:11" s="302" customFormat="1" ht="15.75">
      <c r="A1" s="443"/>
      <c r="B1" s="298"/>
      <c r="C1" s="298"/>
      <c r="D1" s="298"/>
      <c r="E1" s="299"/>
      <c r="F1" s="299"/>
      <c r="G1" s="299"/>
      <c r="H1" s="299"/>
      <c r="I1" s="300"/>
      <c r="J1" s="301" t="s">
        <v>0</v>
      </c>
      <c r="K1" s="342"/>
    </row>
    <row r="2" spans="1:11" s="302" customFormat="1" ht="15.75">
      <c r="A2" s="443"/>
      <c r="B2" s="298"/>
      <c r="C2" s="298"/>
      <c r="D2" s="298"/>
      <c r="E2" s="299"/>
      <c r="F2" s="299"/>
      <c r="G2" s="299"/>
      <c r="H2" s="299"/>
      <c r="I2" s="300"/>
      <c r="J2" s="301" t="s">
        <v>1244</v>
      </c>
      <c r="K2" s="342"/>
    </row>
    <row r="3" spans="1:11" s="302" customFormat="1" ht="15.75">
      <c r="A3" s="443"/>
      <c r="B3" s="298"/>
      <c r="C3" s="298"/>
      <c r="D3" s="298"/>
      <c r="E3" s="299"/>
      <c r="F3" s="299"/>
      <c r="G3" s="299"/>
      <c r="H3" s="299"/>
      <c r="I3" s="300"/>
      <c r="J3" s="301" t="s">
        <v>2</v>
      </c>
      <c r="K3" s="342"/>
    </row>
    <row r="4" spans="1:11" s="302" customFormat="1" ht="15.75">
      <c r="A4" s="443"/>
      <c r="B4" s="298"/>
      <c r="C4" s="298"/>
      <c r="D4" s="298"/>
      <c r="E4" s="299"/>
      <c r="F4" s="299"/>
      <c r="G4" s="299"/>
      <c r="H4" s="299"/>
      <c r="I4" s="300"/>
      <c r="J4" s="301" t="s">
        <v>1495</v>
      </c>
      <c r="K4" s="342"/>
    </row>
    <row r="5" spans="1:11" s="302" customFormat="1" ht="15.75">
      <c r="A5" s="443"/>
      <c r="B5" s="298"/>
      <c r="C5" s="298"/>
      <c r="D5" s="298"/>
      <c r="E5" s="299"/>
      <c r="F5" s="299"/>
      <c r="G5" s="299"/>
      <c r="H5" s="299"/>
      <c r="I5" s="300"/>
      <c r="J5" s="301" t="s">
        <v>1245</v>
      </c>
      <c r="K5" s="342"/>
    </row>
    <row r="6" spans="3:10" ht="15.75">
      <c r="C6" s="304"/>
      <c r="D6" s="304"/>
      <c r="E6" s="305"/>
      <c r="F6" s="468"/>
      <c r="G6" s="468"/>
      <c r="H6" s="305"/>
      <c r="I6" s="306"/>
      <c r="J6" s="304"/>
    </row>
    <row r="7" spans="1:10" ht="15" customHeight="1">
      <c r="A7" s="599" t="s">
        <v>1246</v>
      </c>
      <c r="B7" s="599"/>
      <c r="C7" s="599"/>
      <c r="D7" s="599"/>
      <c r="E7" s="599"/>
      <c r="F7" s="599"/>
      <c r="G7" s="599"/>
      <c r="H7" s="599"/>
      <c r="I7" s="599"/>
      <c r="J7" s="599"/>
    </row>
    <row r="9" spans="1:10" ht="15.75">
      <c r="A9" s="445"/>
      <c r="B9" s="309"/>
      <c r="C9" s="309"/>
      <c r="D9" s="309"/>
      <c r="E9" s="310"/>
      <c r="F9" s="311"/>
      <c r="G9" s="311"/>
      <c r="H9" s="311"/>
      <c r="I9" s="312"/>
      <c r="J9" s="313" t="s">
        <v>1247</v>
      </c>
    </row>
    <row r="10" spans="1:11" ht="15" customHeight="1">
      <c r="A10" s="600" t="s">
        <v>1248</v>
      </c>
      <c r="B10" s="600" t="s">
        <v>1249</v>
      </c>
      <c r="C10" s="600" t="s">
        <v>1250</v>
      </c>
      <c r="D10" s="597" t="s">
        <v>1251</v>
      </c>
      <c r="E10" s="601" t="s">
        <v>1252</v>
      </c>
      <c r="F10" s="602" t="s">
        <v>1253</v>
      </c>
      <c r="G10" s="604" t="s">
        <v>1254</v>
      </c>
      <c r="H10" s="605"/>
      <c r="I10" s="606" t="s">
        <v>1255</v>
      </c>
      <c r="J10" s="607"/>
      <c r="K10" s="597" t="s">
        <v>1343</v>
      </c>
    </row>
    <row r="11" spans="1:11" ht="30">
      <c r="A11" s="600"/>
      <c r="B11" s="600"/>
      <c r="C11" s="600"/>
      <c r="D11" s="598"/>
      <c r="E11" s="601"/>
      <c r="F11" s="603"/>
      <c r="G11" s="469" t="s">
        <v>1256</v>
      </c>
      <c r="H11" s="354" t="s">
        <v>1257</v>
      </c>
      <c r="I11" s="608"/>
      <c r="J11" s="609"/>
      <c r="K11" s="598"/>
    </row>
    <row r="12" spans="1:11" ht="15">
      <c r="A12" s="610"/>
      <c r="B12" s="610"/>
      <c r="C12" s="610"/>
      <c r="D12" s="610"/>
      <c r="E12" s="610"/>
      <c r="F12" s="610"/>
      <c r="G12" s="610"/>
      <c r="H12" s="610"/>
      <c r="I12" s="610"/>
      <c r="J12" s="610"/>
      <c r="K12" s="123"/>
    </row>
    <row r="13" spans="1:11" ht="15" customHeight="1">
      <c r="A13" s="611" t="s">
        <v>1258</v>
      </c>
      <c r="B13" s="612"/>
      <c r="C13" s="612"/>
      <c r="D13" s="612"/>
      <c r="E13" s="612"/>
      <c r="F13" s="612"/>
      <c r="G13" s="612"/>
      <c r="H13" s="612"/>
      <c r="I13" s="612"/>
      <c r="J13" s="613"/>
      <c r="K13" s="123"/>
    </row>
    <row r="14" spans="1:11" ht="15" customHeight="1">
      <c r="A14" s="614" t="s">
        <v>267</v>
      </c>
      <c r="B14" s="615"/>
      <c r="C14" s="615"/>
      <c r="D14" s="615"/>
      <c r="E14" s="615"/>
      <c r="F14" s="615"/>
      <c r="G14" s="615"/>
      <c r="H14" s="615"/>
      <c r="I14" s="615"/>
      <c r="J14" s="616"/>
      <c r="K14" s="123"/>
    </row>
    <row r="15" spans="1:11" ht="42" customHeight="1">
      <c r="A15" s="295">
        <v>1</v>
      </c>
      <c r="B15" s="293" t="s">
        <v>1259</v>
      </c>
      <c r="C15" s="314" t="s">
        <v>1260</v>
      </c>
      <c r="D15" s="315">
        <v>2017</v>
      </c>
      <c r="E15" s="316">
        <v>2123.9</v>
      </c>
      <c r="F15" s="317">
        <f>G15+H15</f>
        <v>2123.9</v>
      </c>
      <c r="G15" s="317">
        <f>500+406.9+1217</f>
        <v>2123.9</v>
      </c>
      <c r="H15" s="317"/>
      <c r="I15" s="617" t="s">
        <v>1432</v>
      </c>
      <c r="J15" s="618"/>
      <c r="K15" s="123"/>
    </row>
    <row r="16" spans="1:11" ht="25.5">
      <c r="A16" s="324">
        <v>2</v>
      </c>
      <c r="B16" s="222" t="s">
        <v>1261</v>
      </c>
      <c r="C16" s="318" t="s">
        <v>1260</v>
      </c>
      <c r="D16" s="318">
        <v>2017</v>
      </c>
      <c r="E16" s="319">
        <v>2500</v>
      </c>
      <c r="F16" s="317">
        <v>900</v>
      </c>
      <c r="G16" s="379">
        <v>900</v>
      </c>
      <c r="H16" s="320"/>
      <c r="I16" s="595" t="s">
        <v>1448</v>
      </c>
      <c r="J16" s="596"/>
      <c r="K16" s="123"/>
    </row>
    <row r="17" spans="1:11" ht="18" customHeight="1">
      <c r="A17" s="324">
        <v>3</v>
      </c>
      <c r="B17" s="222" t="s">
        <v>1262</v>
      </c>
      <c r="C17" s="318" t="s">
        <v>1260</v>
      </c>
      <c r="D17" s="318">
        <v>2017</v>
      </c>
      <c r="E17" s="319">
        <v>700</v>
      </c>
      <c r="F17" s="317">
        <v>100</v>
      </c>
      <c r="G17" s="379">
        <v>100</v>
      </c>
      <c r="H17" s="320"/>
      <c r="I17" s="595" t="s">
        <v>1381</v>
      </c>
      <c r="J17" s="596"/>
      <c r="K17" s="123"/>
    </row>
    <row r="18" spans="1:11" ht="33" customHeight="1">
      <c r="A18" s="438">
        <v>4</v>
      </c>
      <c r="B18" s="293" t="s">
        <v>1263</v>
      </c>
      <c r="C18" s="321"/>
      <c r="D18" s="321">
        <v>2017</v>
      </c>
      <c r="E18" s="319">
        <f>998+2440.5</f>
        <v>3438.5</v>
      </c>
      <c r="F18" s="317">
        <f aca="true" t="shared" si="0" ref="F18:F27">G18+H18</f>
        <v>3438.5</v>
      </c>
      <c r="G18" s="379">
        <f>998+2440.5</f>
        <v>3438.5</v>
      </c>
      <c r="H18" s="320"/>
      <c r="I18" s="595" t="s">
        <v>1447</v>
      </c>
      <c r="J18" s="619"/>
      <c r="K18" s="123"/>
    </row>
    <row r="19" spans="1:11" ht="15" customHeight="1">
      <c r="A19" s="620">
        <v>5</v>
      </c>
      <c r="B19" s="620" t="s">
        <v>1264</v>
      </c>
      <c r="C19" s="622" t="s">
        <v>1260</v>
      </c>
      <c r="D19" s="622">
        <v>2017</v>
      </c>
      <c r="E19" s="319">
        <v>1800</v>
      </c>
      <c r="F19" s="317">
        <v>0</v>
      </c>
      <c r="G19" s="379">
        <v>0</v>
      </c>
      <c r="H19" s="320"/>
      <c r="I19" s="595"/>
      <c r="J19" s="596"/>
      <c r="K19" s="123"/>
    </row>
    <row r="20" spans="1:11" ht="15" customHeight="1">
      <c r="A20" s="621"/>
      <c r="B20" s="621"/>
      <c r="C20" s="623"/>
      <c r="D20" s="623"/>
      <c r="E20" s="319">
        <v>1000</v>
      </c>
      <c r="F20" s="317">
        <f t="shared" si="0"/>
        <v>500</v>
      </c>
      <c r="G20" s="379">
        <v>500</v>
      </c>
      <c r="H20" s="320"/>
      <c r="I20" s="595" t="s">
        <v>1265</v>
      </c>
      <c r="J20" s="596"/>
      <c r="K20" s="123"/>
    </row>
    <row r="21" spans="1:11" ht="25.5">
      <c r="A21" s="381">
        <v>6</v>
      </c>
      <c r="B21" s="381" t="s">
        <v>1382</v>
      </c>
      <c r="C21" s="382"/>
      <c r="D21" s="382">
        <v>2017</v>
      </c>
      <c r="E21" s="319">
        <v>1000</v>
      </c>
      <c r="F21" s="317">
        <v>1000</v>
      </c>
      <c r="G21" s="379">
        <v>1000</v>
      </c>
      <c r="H21" s="320"/>
      <c r="I21" s="595" t="s">
        <v>1383</v>
      </c>
      <c r="J21" s="596"/>
      <c r="K21" s="123"/>
    </row>
    <row r="22" spans="1:11" ht="40.5" customHeight="1">
      <c r="A22" s="324">
        <v>7</v>
      </c>
      <c r="B22" s="222" t="s">
        <v>1266</v>
      </c>
      <c r="C22" s="318" t="s">
        <v>1260</v>
      </c>
      <c r="D22" s="318">
        <v>2017</v>
      </c>
      <c r="E22" s="319">
        <v>200</v>
      </c>
      <c r="F22" s="317">
        <f t="shared" si="0"/>
        <v>0</v>
      </c>
      <c r="G22" s="379">
        <v>0</v>
      </c>
      <c r="H22" s="320"/>
      <c r="I22" s="595" t="s">
        <v>1267</v>
      </c>
      <c r="J22" s="596"/>
      <c r="K22" s="123"/>
    </row>
    <row r="23" spans="1:11" ht="15" customHeight="1">
      <c r="A23" s="324">
        <v>8</v>
      </c>
      <c r="B23" s="222" t="s">
        <v>1373</v>
      </c>
      <c r="C23" s="318" t="s">
        <v>1260</v>
      </c>
      <c r="D23" s="318">
        <v>2017</v>
      </c>
      <c r="E23" s="243">
        <v>2957.6</v>
      </c>
      <c r="F23" s="317">
        <f t="shared" si="0"/>
        <v>2957.6</v>
      </c>
      <c r="G23" s="379">
        <f>500+2457.6</f>
        <v>2957.6</v>
      </c>
      <c r="H23" s="320"/>
      <c r="I23" s="595" t="s">
        <v>1367</v>
      </c>
      <c r="J23" s="596"/>
      <c r="K23" s="123"/>
    </row>
    <row r="24" spans="1:11" ht="15">
      <c r="A24" s="324">
        <v>9</v>
      </c>
      <c r="B24" s="222" t="s">
        <v>1268</v>
      </c>
      <c r="C24" s="318" t="s">
        <v>1260</v>
      </c>
      <c r="D24" s="318">
        <v>2017</v>
      </c>
      <c r="E24" s="319">
        <v>1500</v>
      </c>
      <c r="F24" s="317">
        <f t="shared" si="0"/>
        <v>1200</v>
      </c>
      <c r="G24" s="379">
        <v>1200</v>
      </c>
      <c r="H24" s="320"/>
      <c r="I24" s="595" t="s">
        <v>1269</v>
      </c>
      <c r="J24" s="596"/>
      <c r="K24" s="123"/>
    </row>
    <row r="25" spans="1:11" ht="15" customHeight="1">
      <c r="A25" s="324">
        <v>10</v>
      </c>
      <c r="B25" s="222" t="s">
        <v>1270</v>
      </c>
      <c r="C25" s="318" t="s">
        <v>1271</v>
      </c>
      <c r="D25" s="318">
        <v>2017</v>
      </c>
      <c r="E25" s="319">
        <v>1500</v>
      </c>
      <c r="F25" s="317">
        <f t="shared" si="0"/>
        <v>1200</v>
      </c>
      <c r="G25" s="379">
        <v>1200</v>
      </c>
      <c r="H25" s="320"/>
      <c r="I25" s="595" t="s">
        <v>1272</v>
      </c>
      <c r="J25" s="596"/>
      <c r="K25" s="123"/>
    </row>
    <row r="26" spans="1:11" ht="15">
      <c r="A26" s="324">
        <v>11</v>
      </c>
      <c r="B26" s="222" t="s">
        <v>1273</v>
      </c>
      <c r="C26" s="318" t="s">
        <v>1260</v>
      </c>
      <c r="D26" s="318">
        <v>2017</v>
      </c>
      <c r="E26" s="319">
        <v>300</v>
      </c>
      <c r="F26" s="317">
        <f t="shared" si="0"/>
        <v>257.4</v>
      </c>
      <c r="G26" s="379">
        <v>257.4</v>
      </c>
      <c r="H26" s="320"/>
      <c r="I26" s="595" t="s">
        <v>1274</v>
      </c>
      <c r="J26" s="596"/>
      <c r="K26" s="123"/>
    </row>
    <row r="27" spans="1:11" ht="15">
      <c r="A27" s="324">
        <v>12</v>
      </c>
      <c r="B27" s="222" t="s">
        <v>1275</v>
      </c>
      <c r="C27" s="318" t="s">
        <v>1260</v>
      </c>
      <c r="D27" s="318">
        <v>2017</v>
      </c>
      <c r="E27" s="319">
        <v>500</v>
      </c>
      <c r="F27" s="317">
        <f t="shared" si="0"/>
        <v>0</v>
      </c>
      <c r="G27" s="379">
        <v>0</v>
      </c>
      <c r="H27" s="320"/>
      <c r="I27" s="595" t="s">
        <v>1276</v>
      </c>
      <c r="J27" s="596"/>
      <c r="K27" s="123"/>
    </row>
    <row r="28" spans="1:11" ht="15" customHeight="1">
      <c r="A28" s="324"/>
      <c r="B28" s="337" t="s">
        <v>1277</v>
      </c>
      <c r="C28" s="322"/>
      <c r="D28" s="322"/>
      <c r="E28" s="323">
        <f>SUM(E15:E27)</f>
        <v>19520</v>
      </c>
      <c r="F28" s="470">
        <f>SUM(F15:F27)</f>
        <v>13677.4</v>
      </c>
      <c r="G28" s="470">
        <f>SUM(G15:G27)</f>
        <v>13677.4</v>
      </c>
      <c r="H28" s="323">
        <f>SUM(H15:H27)</f>
        <v>0</v>
      </c>
      <c r="I28" s="624"/>
      <c r="J28" s="625"/>
      <c r="K28" s="123"/>
    </row>
    <row r="29" spans="1:11" ht="15" customHeight="1">
      <c r="A29" s="626" t="s">
        <v>1278</v>
      </c>
      <c r="B29" s="627"/>
      <c r="C29" s="627"/>
      <c r="D29" s="627"/>
      <c r="E29" s="627"/>
      <c r="F29" s="627"/>
      <c r="G29" s="627"/>
      <c r="H29" s="627"/>
      <c r="I29" s="627"/>
      <c r="J29" s="628"/>
      <c r="K29" s="123"/>
    </row>
    <row r="30" spans="1:11" ht="27" customHeight="1">
      <c r="A30" s="620">
        <v>13</v>
      </c>
      <c r="B30" s="662" t="s">
        <v>1279</v>
      </c>
      <c r="C30" s="355"/>
      <c r="D30" s="622">
        <v>2017</v>
      </c>
      <c r="E30" s="319">
        <v>1580.7</v>
      </c>
      <c r="F30" s="317">
        <f aca="true" t="shared" si="1" ref="F30:F46">G30+H30</f>
        <v>1580.7</v>
      </c>
      <c r="G30" s="379">
        <f>1500+80.7</f>
        <v>1580.7</v>
      </c>
      <c r="H30" s="355"/>
      <c r="I30" s="595" t="s">
        <v>1445</v>
      </c>
      <c r="J30" s="596"/>
      <c r="K30" s="123"/>
    </row>
    <row r="31" spans="1:11" ht="18.75" customHeight="1">
      <c r="A31" s="621"/>
      <c r="B31" s="663"/>
      <c r="C31" s="355"/>
      <c r="D31" s="623"/>
      <c r="E31" s="319">
        <v>1000</v>
      </c>
      <c r="F31" s="317">
        <f t="shared" si="1"/>
        <v>0</v>
      </c>
      <c r="G31" s="379">
        <v>0</v>
      </c>
      <c r="H31" s="355"/>
      <c r="I31" s="595" t="s">
        <v>1280</v>
      </c>
      <c r="J31" s="596"/>
      <c r="K31" s="123"/>
    </row>
    <row r="32" spans="1:11" ht="18.75" customHeight="1">
      <c r="A32" s="324">
        <v>14</v>
      </c>
      <c r="B32" s="222" t="s">
        <v>1443</v>
      </c>
      <c r="C32" s="355"/>
      <c r="D32" s="382">
        <v>2017</v>
      </c>
      <c r="E32" s="319">
        <v>310.1</v>
      </c>
      <c r="F32" s="317">
        <f t="shared" si="1"/>
        <v>310.1</v>
      </c>
      <c r="G32" s="379">
        <v>310.1</v>
      </c>
      <c r="H32" s="355"/>
      <c r="I32" s="352" t="s">
        <v>1444</v>
      </c>
      <c r="J32" s="364"/>
      <c r="K32" s="123"/>
    </row>
    <row r="33" spans="1:11" ht="18.75" customHeight="1">
      <c r="A33" s="324">
        <v>15</v>
      </c>
      <c r="B33" s="222" t="s">
        <v>1281</v>
      </c>
      <c r="C33" s="355"/>
      <c r="D33" s="318">
        <v>2017</v>
      </c>
      <c r="E33" s="319">
        <v>322.6</v>
      </c>
      <c r="F33" s="317">
        <f t="shared" si="1"/>
        <v>322.6</v>
      </c>
      <c r="G33" s="379">
        <v>322.6</v>
      </c>
      <c r="H33" s="355"/>
      <c r="I33" s="595" t="s">
        <v>1282</v>
      </c>
      <c r="J33" s="596"/>
      <c r="K33" s="123"/>
    </row>
    <row r="34" spans="1:11" ht="18" customHeight="1">
      <c r="A34" s="324">
        <v>16</v>
      </c>
      <c r="B34" s="222" t="s">
        <v>1368</v>
      </c>
      <c r="C34" s="355"/>
      <c r="D34" s="318">
        <v>2017</v>
      </c>
      <c r="E34" s="319">
        <v>400</v>
      </c>
      <c r="F34" s="317">
        <f t="shared" si="1"/>
        <v>400</v>
      </c>
      <c r="G34" s="379">
        <v>400</v>
      </c>
      <c r="H34" s="355"/>
      <c r="I34" s="352" t="s">
        <v>1369</v>
      </c>
      <c r="J34" s="364"/>
      <c r="K34" s="123"/>
    </row>
    <row r="35" spans="1:11" ht="26.25" customHeight="1">
      <c r="A35" s="324">
        <v>17</v>
      </c>
      <c r="B35" s="222" t="s">
        <v>1283</v>
      </c>
      <c r="C35" s="355"/>
      <c r="D35" s="318">
        <v>2017</v>
      </c>
      <c r="E35" s="319">
        <v>1350</v>
      </c>
      <c r="F35" s="317">
        <f t="shared" si="1"/>
        <v>1350</v>
      </c>
      <c r="G35" s="379">
        <f>500+850</f>
        <v>1350</v>
      </c>
      <c r="H35" s="355"/>
      <c r="I35" s="595" t="s">
        <v>1449</v>
      </c>
      <c r="J35" s="596"/>
      <c r="K35" s="123"/>
    </row>
    <row r="36" spans="1:11" ht="30" customHeight="1">
      <c r="A36" s="324">
        <v>18</v>
      </c>
      <c r="B36" s="222" t="s">
        <v>1284</v>
      </c>
      <c r="C36" s="318" t="s">
        <v>1285</v>
      </c>
      <c r="D36" s="318">
        <v>2017</v>
      </c>
      <c r="E36" s="319">
        <v>2210</v>
      </c>
      <c r="F36" s="379">
        <v>2210</v>
      </c>
      <c r="G36" s="379">
        <v>2210</v>
      </c>
      <c r="H36" s="320"/>
      <c r="I36" s="595" t="s">
        <v>1456</v>
      </c>
      <c r="J36" s="596"/>
      <c r="K36" s="123"/>
    </row>
    <row r="37" spans="1:11" ht="31.5" customHeight="1">
      <c r="A37" s="324">
        <v>19</v>
      </c>
      <c r="B37" s="222" t="s">
        <v>1286</v>
      </c>
      <c r="C37" s="318" t="s">
        <v>1285</v>
      </c>
      <c r="D37" s="318">
        <v>2017</v>
      </c>
      <c r="E37" s="319">
        <v>45623.3</v>
      </c>
      <c r="F37" s="379">
        <f t="shared" si="1"/>
        <v>47622.8</v>
      </c>
      <c r="G37" s="379">
        <f>4960+1999.5</f>
        <v>6959.5</v>
      </c>
      <c r="H37" s="320">
        <v>40663.3</v>
      </c>
      <c r="I37" s="595" t="s">
        <v>1384</v>
      </c>
      <c r="J37" s="596"/>
      <c r="K37" s="123"/>
    </row>
    <row r="38" spans="1:11" ht="21.75" customHeight="1">
      <c r="A38" s="324">
        <v>20</v>
      </c>
      <c r="B38" s="222" t="s">
        <v>1287</v>
      </c>
      <c r="C38" s="318" t="s">
        <v>1285</v>
      </c>
      <c r="D38" s="318">
        <v>2017</v>
      </c>
      <c r="E38" s="319">
        <v>60472.6</v>
      </c>
      <c r="F38" s="379">
        <f>G38+H38</f>
        <v>60472.6</v>
      </c>
      <c r="G38" s="379">
        <v>8000</v>
      </c>
      <c r="H38" s="320">
        <v>52472.6</v>
      </c>
      <c r="I38" s="595" t="s">
        <v>1288</v>
      </c>
      <c r="J38" s="596"/>
      <c r="K38" s="123"/>
    </row>
    <row r="39" spans="1:11" ht="18" customHeight="1">
      <c r="A39" s="324">
        <v>21</v>
      </c>
      <c r="B39" s="222" t="s">
        <v>1289</v>
      </c>
      <c r="C39" s="318"/>
      <c r="D39" s="318">
        <v>2017</v>
      </c>
      <c r="E39" s="319">
        <v>3494.4</v>
      </c>
      <c r="F39" s="379">
        <f t="shared" si="1"/>
        <v>3494.4</v>
      </c>
      <c r="G39" s="379">
        <f>2494.4+1000</f>
        <v>3494.4</v>
      </c>
      <c r="H39" s="320"/>
      <c r="I39" s="595" t="s">
        <v>1366</v>
      </c>
      <c r="J39" s="596"/>
      <c r="K39" s="123"/>
    </row>
    <row r="40" spans="1:11" ht="18" customHeight="1">
      <c r="A40" s="324">
        <v>22</v>
      </c>
      <c r="B40" s="222" t="s">
        <v>1344</v>
      </c>
      <c r="C40" s="318"/>
      <c r="D40" s="318">
        <v>2017</v>
      </c>
      <c r="E40" s="319">
        <v>99.7</v>
      </c>
      <c r="F40" s="379">
        <f t="shared" si="1"/>
        <v>99.7</v>
      </c>
      <c r="G40" s="379">
        <f>99.7</f>
        <v>99.7</v>
      </c>
      <c r="H40" s="320"/>
      <c r="I40" s="595" t="s">
        <v>1345</v>
      </c>
      <c r="J40" s="619"/>
      <c r="K40" s="123"/>
    </row>
    <row r="41" spans="1:11" ht="18" customHeight="1">
      <c r="A41" s="324">
        <v>23</v>
      </c>
      <c r="B41" s="222" t="s">
        <v>1290</v>
      </c>
      <c r="C41" s="318" t="s">
        <v>1285</v>
      </c>
      <c r="D41" s="318">
        <v>2017</v>
      </c>
      <c r="E41" s="319">
        <v>200</v>
      </c>
      <c r="F41" s="379">
        <f t="shared" si="1"/>
        <v>200</v>
      </c>
      <c r="G41" s="379">
        <v>200</v>
      </c>
      <c r="H41" s="320"/>
      <c r="I41" s="595" t="s">
        <v>1267</v>
      </c>
      <c r="J41" s="596"/>
      <c r="K41" s="123"/>
    </row>
    <row r="42" spans="1:11" ht="21.75" customHeight="1">
      <c r="A42" s="92">
        <v>24</v>
      </c>
      <c r="B42" s="123" t="s">
        <v>1370</v>
      </c>
      <c r="C42" s="318"/>
      <c r="D42" s="318">
        <v>2017</v>
      </c>
      <c r="E42" s="319">
        <v>493.8</v>
      </c>
      <c r="F42" s="379">
        <f t="shared" si="1"/>
        <v>493.8</v>
      </c>
      <c r="G42" s="243">
        <v>493.8</v>
      </c>
      <c r="H42" s="320"/>
      <c r="I42" s="352" t="s">
        <v>1371</v>
      </c>
      <c r="J42" s="364"/>
      <c r="K42" s="123"/>
    </row>
    <row r="43" spans="1:11" ht="21" customHeight="1">
      <c r="A43" s="324">
        <v>25</v>
      </c>
      <c r="B43" s="123" t="s">
        <v>1291</v>
      </c>
      <c r="C43" s="318" t="s">
        <v>1285</v>
      </c>
      <c r="D43" s="318">
        <v>2017</v>
      </c>
      <c r="E43" s="319">
        <f>1550-1550</f>
        <v>0</v>
      </c>
      <c r="F43" s="379">
        <f t="shared" si="1"/>
        <v>0</v>
      </c>
      <c r="G43" s="379">
        <f>1000+550-1550</f>
        <v>0</v>
      </c>
      <c r="H43" s="320"/>
      <c r="I43" s="595" t="s">
        <v>1292</v>
      </c>
      <c r="J43" s="596"/>
      <c r="K43" s="123"/>
    </row>
    <row r="44" spans="1:11" ht="21.75" customHeight="1">
      <c r="A44" s="324">
        <v>26</v>
      </c>
      <c r="B44" s="222" t="s">
        <v>1293</v>
      </c>
      <c r="C44" s="318" t="s">
        <v>1285</v>
      </c>
      <c r="D44" s="318">
        <v>2017</v>
      </c>
      <c r="E44" s="319">
        <v>2000</v>
      </c>
      <c r="F44" s="379">
        <f t="shared" si="1"/>
        <v>0</v>
      </c>
      <c r="G44" s="379">
        <v>0</v>
      </c>
      <c r="H44" s="320"/>
      <c r="I44" s="595" t="s">
        <v>1292</v>
      </c>
      <c r="J44" s="596"/>
      <c r="K44" s="123"/>
    </row>
    <row r="45" spans="1:11" ht="15">
      <c r="A45" s="324">
        <v>27</v>
      </c>
      <c r="B45" s="222" t="s">
        <v>1294</v>
      </c>
      <c r="C45" s="318" t="s">
        <v>1285</v>
      </c>
      <c r="D45" s="318">
        <v>2017</v>
      </c>
      <c r="E45" s="319">
        <v>1200</v>
      </c>
      <c r="F45" s="379">
        <f t="shared" si="1"/>
        <v>700</v>
      </c>
      <c r="G45" s="379">
        <v>700</v>
      </c>
      <c r="H45" s="320"/>
      <c r="I45" s="595" t="s">
        <v>1295</v>
      </c>
      <c r="J45" s="596"/>
      <c r="K45" s="123"/>
    </row>
    <row r="46" spans="1:11" ht="15">
      <c r="A46" s="324">
        <v>28</v>
      </c>
      <c r="B46" s="222" t="s">
        <v>1296</v>
      </c>
      <c r="C46" s="318" t="s">
        <v>1285</v>
      </c>
      <c r="D46" s="318">
        <v>2017</v>
      </c>
      <c r="E46" s="319">
        <v>500</v>
      </c>
      <c r="F46" s="379">
        <f t="shared" si="1"/>
        <v>0</v>
      </c>
      <c r="G46" s="379">
        <v>0</v>
      </c>
      <c r="H46" s="320"/>
      <c r="I46" s="595" t="s">
        <v>1297</v>
      </c>
      <c r="J46" s="596"/>
      <c r="K46" s="123"/>
    </row>
    <row r="47" spans="1:11" ht="15" customHeight="1">
      <c r="A47" s="324"/>
      <c r="B47" s="337" t="s">
        <v>1298</v>
      </c>
      <c r="C47" s="322"/>
      <c r="D47" s="322"/>
      <c r="E47" s="323">
        <f>SUM(E30:E46)</f>
        <v>121257.2</v>
      </c>
      <c r="F47" s="470">
        <f>SUM(F30:F46)</f>
        <v>119256.7</v>
      </c>
      <c r="G47" s="470">
        <f>SUM(G30:G46)</f>
        <v>26120.800000000003</v>
      </c>
      <c r="H47" s="323">
        <f>SUM(H30:H46)</f>
        <v>93135.9</v>
      </c>
      <c r="I47" s="624"/>
      <c r="J47" s="625"/>
      <c r="K47" s="123"/>
    </row>
    <row r="48" spans="1:11" ht="15">
      <c r="A48" s="626" t="s">
        <v>268</v>
      </c>
      <c r="B48" s="627"/>
      <c r="C48" s="627"/>
      <c r="D48" s="627"/>
      <c r="E48" s="627"/>
      <c r="F48" s="627"/>
      <c r="G48" s="627"/>
      <c r="H48" s="627"/>
      <c r="I48" s="627"/>
      <c r="J48" s="628"/>
      <c r="K48" s="123"/>
    </row>
    <row r="49" spans="1:11" ht="25.5">
      <c r="A49" s="324">
        <v>29</v>
      </c>
      <c r="B49" s="324" t="s">
        <v>1299</v>
      </c>
      <c r="C49" s="318" t="s">
        <v>1300</v>
      </c>
      <c r="D49" s="318">
        <v>2017</v>
      </c>
      <c r="E49" s="325">
        <v>1900</v>
      </c>
      <c r="F49" s="471">
        <f>G49+H49</f>
        <v>1900</v>
      </c>
      <c r="G49" s="471">
        <f>1500+400</f>
        <v>1900</v>
      </c>
      <c r="H49" s="326"/>
      <c r="I49" s="595" t="s">
        <v>1446</v>
      </c>
      <c r="J49" s="596"/>
      <c r="K49" s="123"/>
    </row>
    <row r="50" spans="1:11" ht="25.5">
      <c r="A50" s="324">
        <v>30</v>
      </c>
      <c r="B50" s="327" t="s">
        <v>1301</v>
      </c>
      <c r="C50" s="318" t="s">
        <v>1285</v>
      </c>
      <c r="D50" s="318">
        <v>2017</v>
      </c>
      <c r="E50" s="325">
        <v>500</v>
      </c>
      <c r="F50" s="471">
        <f>G50+H50</f>
        <v>0</v>
      </c>
      <c r="G50" s="471"/>
      <c r="H50" s="326"/>
      <c r="I50" s="629" t="s">
        <v>1302</v>
      </c>
      <c r="J50" s="630"/>
      <c r="K50" s="123"/>
    </row>
    <row r="51" spans="1:11" ht="15">
      <c r="A51" s="324"/>
      <c r="B51" s="220" t="s">
        <v>1298</v>
      </c>
      <c r="C51" s="318"/>
      <c r="D51" s="318"/>
      <c r="E51" s="330">
        <f>E49+E50</f>
        <v>2400</v>
      </c>
      <c r="F51" s="472">
        <f>F49+F50</f>
        <v>1900</v>
      </c>
      <c r="G51" s="472">
        <f>G49+G50</f>
        <v>1900</v>
      </c>
      <c r="H51" s="330">
        <f>H49+H50</f>
        <v>0</v>
      </c>
      <c r="I51" s="631"/>
      <c r="J51" s="632"/>
      <c r="K51" s="123"/>
    </row>
    <row r="52" spans="1:11" ht="15" customHeight="1">
      <c r="A52" s="352"/>
      <c r="B52" s="356" t="s">
        <v>1303</v>
      </c>
      <c r="C52" s="331"/>
      <c r="D52" s="331"/>
      <c r="E52" s="332">
        <f>E51+E47+E28</f>
        <v>143177.2</v>
      </c>
      <c r="F52" s="472">
        <f>F51+F47+F28</f>
        <v>134834.1</v>
      </c>
      <c r="G52" s="472">
        <f>G51+G47+G28</f>
        <v>41698.200000000004</v>
      </c>
      <c r="H52" s="330">
        <f>H51+H47+H28</f>
        <v>93135.9</v>
      </c>
      <c r="I52" s="633"/>
      <c r="J52" s="634"/>
      <c r="K52" s="123"/>
    </row>
    <row r="53" spans="1:11" ht="15" customHeight="1">
      <c r="A53" s="611" t="s">
        <v>1304</v>
      </c>
      <c r="B53" s="612"/>
      <c r="C53" s="612"/>
      <c r="D53" s="612"/>
      <c r="E53" s="612"/>
      <c r="F53" s="612"/>
      <c r="G53" s="612"/>
      <c r="H53" s="612"/>
      <c r="I53" s="612"/>
      <c r="J53" s="613"/>
      <c r="K53" s="123"/>
    </row>
    <row r="54" spans="1:11" ht="15" customHeight="1">
      <c r="A54" s="626" t="s">
        <v>269</v>
      </c>
      <c r="B54" s="627"/>
      <c r="C54" s="627"/>
      <c r="D54" s="627"/>
      <c r="E54" s="627"/>
      <c r="F54" s="627"/>
      <c r="G54" s="627"/>
      <c r="H54" s="627"/>
      <c r="I54" s="627"/>
      <c r="J54" s="628"/>
      <c r="K54" s="123"/>
    </row>
    <row r="55" spans="1:11" ht="15">
      <c r="A55" s="324">
        <v>31</v>
      </c>
      <c r="B55" s="324" t="s">
        <v>1305</v>
      </c>
      <c r="C55" s="318" t="s">
        <v>1306</v>
      </c>
      <c r="D55" s="357">
        <v>2017</v>
      </c>
      <c r="E55" s="325">
        <v>170</v>
      </c>
      <c r="F55" s="471">
        <f>G55+H55</f>
        <v>170</v>
      </c>
      <c r="G55" s="471">
        <v>170</v>
      </c>
      <c r="H55" s="326"/>
      <c r="I55" s="595" t="s">
        <v>1307</v>
      </c>
      <c r="J55" s="596"/>
      <c r="K55" s="123"/>
    </row>
    <row r="56" spans="1:11" ht="21" customHeight="1">
      <c r="A56" s="324">
        <v>32</v>
      </c>
      <c r="B56" s="327" t="s">
        <v>1422</v>
      </c>
      <c r="C56" s="318" t="s">
        <v>1285</v>
      </c>
      <c r="D56" s="318">
        <v>2017</v>
      </c>
      <c r="E56" s="325">
        <v>1800</v>
      </c>
      <c r="F56" s="471">
        <f aca="true" t="shared" si="2" ref="F56:F61">G56+H56</f>
        <v>800</v>
      </c>
      <c r="G56" s="471">
        <v>800</v>
      </c>
      <c r="H56" s="326"/>
      <c r="I56" s="595" t="s">
        <v>1415</v>
      </c>
      <c r="J56" s="596"/>
      <c r="K56" s="123"/>
    </row>
    <row r="57" spans="1:11" ht="15" customHeight="1">
      <c r="A57" s="324">
        <v>33</v>
      </c>
      <c r="B57" s="333" t="s">
        <v>1308</v>
      </c>
      <c r="C57" s="318" t="s">
        <v>1285</v>
      </c>
      <c r="D57" s="318">
        <v>2017</v>
      </c>
      <c r="E57" s="325">
        <v>3330</v>
      </c>
      <c r="F57" s="471">
        <f t="shared" si="2"/>
        <v>1652</v>
      </c>
      <c r="G57" s="471">
        <f>1500+152</f>
        <v>1652</v>
      </c>
      <c r="H57" s="326"/>
      <c r="I57" s="629" t="s">
        <v>1309</v>
      </c>
      <c r="J57" s="630"/>
      <c r="K57" s="123"/>
    </row>
    <row r="58" spans="1:11" ht="15" customHeight="1">
      <c r="A58" s="324">
        <v>34</v>
      </c>
      <c r="B58" s="324" t="s">
        <v>1310</v>
      </c>
      <c r="C58" s="318" t="s">
        <v>1285</v>
      </c>
      <c r="D58" s="318">
        <v>2017</v>
      </c>
      <c r="E58" s="325">
        <v>1600</v>
      </c>
      <c r="F58" s="471">
        <f t="shared" si="2"/>
        <v>245.7</v>
      </c>
      <c r="G58" s="471">
        <v>245.7</v>
      </c>
      <c r="H58" s="326"/>
      <c r="I58" s="595" t="s">
        <v>1361</v>
      </c>
      <c r="J58" s="596"/>
      <c r="K58" s="123"/>
    </row>
    <row r="59" spans="1:11" ht="15" customHeight="1">
      <c r="A59" s="324">
        <v>35</v>
      </c>
      <c r="B59" s="92" t="s">
        <v>1311</v>
      </c>
      <c r="C59" s="318" t="s">
        <v>1285</v>
      </c>
      <c r="D59" s="318">
        <v>2017</v>
      </c>
      <c r="E59" s="325">
        <f>4500-1695.9</f>
        <v>2804.1</v>
      </c>
      <c r="F59" s="471">
        <f t="shared" si="2"/>
        <v>152.0999999999999</v>
      </c>
      <c r="G59" s="471">
        <f>2000-152-1695.9</f>
        <v>152.0999999999999</v>
      </c>
      <c r="H59" s="326"/>
      <c r="I59" s="629" t="s">
        <v>1312</v>
      </c>
      <c r="J59" s="630"/>
      <c r="K59" s="123"/>
    </row>
    <row r="60" spans="1:11" ht="15" customHeight="1">
      <c r="A60" s="324">
        <v>36</v>
      </c>
      <c r="B60" s="92" t="s">
        <v>1313</v>
      </c>
      <c r="C60" s="318" t="s">
        <v>1285</v>
      </c>
      <c r="D60" s="318">
        <v>2017</v>
      </c>
      <c r="E60" s="325">
        <v>1100</v>
      </c>
      <c r="F60" s="471">
        <f t="shared" si="2"/>
        <v>400</v>
      </c>
      <c r="G60" s="471">
        <v>400</v>
      </c>
      <c r="H60" s="326"/>
      <c r="I60" s="629" t="s">
        <v>1314</v>
      </c>
      <c r="J60" s="630"/>
      <c r="K60" s="123"/>
    </row>
    <row r="61" spans="1:11" ht="15">
      <c r="A61" s="324">
        <v>37</v>
      </c>
      <c r="B61" s="92" t="s">
        <v>1315</v>
      </c>
      <c r="C61" s="318" t="s">
        <v>1285</v>
      </c>
      <c r="D61" s="318">
        <v>2017</v>
      </c>
      <c r="E61" s="325">
        <v>1252</v>
      </c>
      <c r="F61" s="471">
        <f t="shared" si="2"/>
        <v>500</v>
      </c>
      <c r="G61" s="471">
        <v>500</v>
      </c>
      <c r="H61" s="326"/>
      <c r="I61" s="595" t="s">
        <v>1316</v>
      </c>
      <c r="J61" s="596"/>
      <c r="K61" s="123"/>
    </row>
    <row r="62" spans="1:11" ht="15">
      <c r="A62" s="324"/>
      <c r="B62" s="92" t="s">
        <v>1317</v>
      </c>
      <c r="C62" s="318"/>
      <c r="D62" s="318"/>
      <c r="E62" s="334">
        <f>SUM(E55:E61)</f>
        <v>12056.1</v>
      </c>
      <c r="F62" s="341">
        <f>SUM(F55:F61)</f>
        <v>3919.7999999999997</v>
      </c>
      <c r="G62" s="341">
        <f>SUM(G55:G61)</f>
        <v>3919.7999999999997</v>
      </c>
      <c r="H62" s="334">
        <f>SUM(H55:H61)</f>
        <v>0</v>
      </c>
      <c r="I62" s="635"/>
      <c r="J62" s="636"/>
      <c r="K62" s="123"/>
    </row>
    <row r="63" spans="1:11" ht="15" customHeight="1">
      <c r="A63" s="324"/>
      <c r="B63" s="337" t="s">
        <v>1303</v>
      </c>
      <c r="C63" s="318"/>
      <c r="D63" s="318"/>
      <c r="E63" s="335">
        <f>E62</f>
        <v>12056.1</v>
      </c>
      <c r="F63" s="442">
        <f>F62</f>
        <v>3919.7999999999997</v>
      </c>
      <c r="G63" s="442">
        <f>G62</f>
        <v>3919.7999999999997</v>
      </c>
      <c r="H63" s="335">
        <f>H62</f>
        <v>0</v>
      </c>
      <c r="I63" s="637"/>
      <c r="J63" s="638"/>
      <c r="K63" s="123"/>
    </row>
    <row r="64" spans="1:11" ht="15" customHeight="1">
      <c r="A64" s="352"/>
      <c r="B64" s="639" t="s">
        <v>423</v>
      </c>
      <c r="C64" s="640"/>
      <c r="D64" s="640"/>
      <c r="E64" s="640"/>
      <c r="F64" s="640"/>
      <c r="G64" s="640"/>
      <c r="H64" s="640"/>
      <c r="I64" s="640"/>
      <c r="J64" s="641"/>
      <c r="K64" s="123"/>
    </row>
    <row r="65" spans="1:11" ht="15">
      <c r="A65" s="611" t="s">
        <v>445</v>
      </c>
      <c r="B65" s="649"/>
      <c r="C65" s="649"/>
      <c r="D65" s="649"/>
      <c r="E65" s="649"/>
      <c r="F65" s="649"/>
      <c r="G65" s="649"/>
      <c r="H65" s="649"/>
      <c r="I65" s="649"/>
      <c r="J65" s="650"/>
      <c r="K65" s="123"/>
    </row>
    <row r="66" spans="1:11" ht="25.5">
      <c r="A66" s="324">
        <v>38</v>
      </c>
      <c r="B66" s="327" t="s">
        <v>1318</v>
      </c>
      <c r="C66" s="318"/>
      <c r="D66" s="318">
        <v>2017</v>
      </c>
      <c r="E66" s="325">
        <v>11230</v>
      </c>
      <c r="F66" s="473">
        <f>G66+H66</f>
        <v>11230</v>
      </c>
      <c r="G66" s="473">
        <v>230</v>
      </c>
      <c r="H66" s="325">
        <v>11000</v>
      </c>
      <c r="I66" s="644" t="s">
        <v>1319</v>
      </c>
      <c r="J66" s="645"/>
      <c r="K66" s="123"/>
    </row>
    <row r="67" spans="1:11" ht="15">
      <c r="A67" s="324"/>
      <c r="B67" s="92" t="s">
        <v>1317</v>
      </c>
      <c r="C67" s="318"/>
      <c r="D67" s="318"/>
      <c r="E67" s="334">
        <f>E66</f>
        <v>11230</v>
      </c>
      <c r="F67" s="341">
        <f aca="true" t="shared" si="3" ref="F67:H68">F66</f>
        <v>11230</v>
      </c>
      <c r="G67" s="341">
        <f t="shared" si="3"/>
        <v>230</v>
      </c>
      <c r="H67" s="334">
        <f t="shared" si="3"/>
        <v>11000</v>
      </c>
      <c r="I67" s="637"/>
      <c r="J67" s="638"/>
      <c r="K67" s="123"/>
    </row>
    <row r="68" spans="1:11" ht="15" customHeight="1">
      <c r="A68" s="324"/>
      <c r="B68" s="337" t="s">
        <v>1303</v>
      </c>
      <c r="C68" s="318"/>
      <c r="D68" s="318"/>
      <c r="E68" s="334">
        <f>E67</f>
        <v>11230</v>
      </c>
      <c r="F68" s="341">
        <f t="shared" si="3"/>
        <v>11230</v>
      </c>
      <c r="G68" s="341">
        <f t="shared" si="3"/>
        <v>230</v>
      </c>
      <c r="H68" s="334">
        <f t="shared" si="3"/>
        <v>11000</v>
      </c>
      <c r="I68" s="637"/>
      <c r="J68" s="638"/>
      <c r="K68" s="123"/>
    </row>
    <row r="69" spans="1:11" ht="15" customHeight="1">
      <c r="A69" s="646" t="s">
        <v>1320</v>
      </c>
      <c r="B69" s="647"/>
      <c r="C69" s="647"/>
      <c r="D69" s="647"/>
      <c r="E69" s="647"/>
      <c r="F69" s="647"/>
      <c r="G69" s="647"/>
      <c r="H69" s="647"/>
      <c r="I69" s="647"/>
      <c r="J69" s="648"/>
      <c r="K69" s="123"/>
    </row>
    <row r="70" spans="1:11" ht="15">
      <c r="A70" s="651" t="s">
        <v>1321</v>
      </c>
      <c r="B70" s="652"/>
      <c r="C70" s="652"/>
      <c r="D70" s="652"/>
      <c r="E70" s="652"/>
      <c r="F70" s="652"/>
      <c r="G70" s="652"/>
      <c r="H70" s="652"/>
      <c r="I70" s="652"/>
      <c r="J70" s="653"/>
      <c r="K70" s="123"/>
    </row>
    <row r="71" spans="1:11" ht="38.25">
      <c r="A71" s="324">
        <v>39</v>
      </c>
      <c r="B71" s="327" t="s">
        <v>1322</v>
      </c>
      <c r="C71" s="318" t="s">
        <v>1323</v>
      </c>
      <c r="D71" s="318">
        <v>2017</v>
      </c>
      <c r="E71" s="336">
        <v>2500</v>
      </c>
      <c r="F71" s="471">
        <f>G71+H71</f>
        <v>0</v>
      </c>
      <c r="G71" s="471"/>
      <c r="H71" s="326"/>
      <c r="I71" s="629" t="s">
        <v>1324</v>
      </c>
      <c r="J71" s="630"/>
      <c r="K71" s="123"/>
    </row>
    <row r="72" spans="1:11" ht="25.5">
      <c r="A72" s="324">
        <v>40</v>
      </c>
      <c r="B72" s="327" t="s">
        <v>1325</v>
      </c>
      <c r="C72" s="318" t="s">
        <v>1323</v>
      </c>
      <c r="D72" s="318">
        <v>2017</v>
      </c>
      <c r="E72" s="336">
        <v>3882.4</v>
      </c>
      <c r="F72" s="471">
        <f>G72+H72</f>
        <v>3084.8</v>
      </c>
      <c r="G72" s="471">
        <f>2000+1882.4-797.6</f>
        <v>3084.8</v>
      </c>
      <c r="H72" s="326"/>
      <c r="I72" s="629" t="s">
        <v>1326</v>
      </c>
      <c r="J72" s="630"/>
      <c r="K72" s="123"/>
    </row>
    <row r="73" spans="1:256" s="339" customFormat="1" ht="25.5">
      <c r="A73" s="324">
        <v>41</v>
      </c>
      <c r="B73" s="327" t="s">
        <v>1327</v>
      </c>
      <c r="C73" s="318" t="s">
        <v>1328</v>
      </c>
      <c r="D73" s="318">
        <v>2017</v>
      </c>
      <c r="E73" s="336">
        <v>700</v>
      </c>
      <c r="F73" s="471">
        <f>G73+H73</f>
        <v>0</v>
      </c>
      <c r="G73" s="471"/>
      <c r="H73" s="326"/>
      <c r="I73" s="595" t="s">
        <v>1329</v>
      </c>
      <c r="J73" s="596"/>
      <c r="K73" s="12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303"/>
      <c r="CU73" s="303"/>
      <c r="CV73" s="303"/>
      <c r="CW73" s="303"/>
      <c r="CX73" s="303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303"/>
      <c r="DX73" s="303"/>
      <c r="DY73" s="303"/>
      <c r="DZ73" s="303"/>
      <c r="EA73" s="303"/>
      <c r="EB73" s="303"/>
      <c r="EC73" s="303"/>
      <c r="ED73" s="303"/>
      <c r="EE73" s="303"/>
      <c r="EF73" s="303"/>
      <c r="EG73" s="303"/>
      <c r="EH73" s="303"/>
      <c r="EI73" s="303"/>
      <c r="EJ73" s="303"/>
      <c r="EK73" s="303"/>
      <c r="EL73" s="303"/>
      <c r="EM73" s="303"/>
      <c r="EN73" s="303"/>
      <c r="EO73" s="303"/>
      <c r="EP73" s="303"/>
      <c r="EQ73" s="303"/>
      <c r="ER73" s="303"/>
      <c r="ES73" s="303"/>
      <c r="ET73" s="303"/>
      <c r="EU73" s="303"/>
      <c r="EV73" s="303"/>
      <c r="EW73" s="303"/>
      <c r="EX73" s="303"/>
      <c r="EY73" s="303"/>
      <c r="EZ73" s="303"/>
      <c r="FA73" s="303"/>
      <c r="FB73" s="303"/>
      <c r="FC73" s="303"/>
      <c r="FD73" s="303"/>
      <c r="FE73" s="303"/>
      <c r="FF73" s="303"/>
      <c r="FG73" s="303"/>
      <c r="FH73" s="303"/>
      <c r="FI73" s="303"/>
      <c r="FJ73" s="303"/>
      <c r="FK73" s="303"/>
      <c r="FL73" s="303"/>
      <c r="FM73" s="303"/>
      <c r="FN73" s="303"/>
      <c r="FO73" s="303"/>
      <c r="FP73" s="303"/>
      <c r="FQ73" s="303"/>
      <c r="FR73" s="303"/>
      <c r="FS73" s="303"/>
      <c r="FT73" s="303"/>
      <c r="FU73" s="303"/>
      <c r="FV73" s="303"/>
      <c r="FW73" s="303"/>
      <c r="FX73" s="303"/>
      <c r="FY73" s="303"/>
      <c r="FZ73" s="303"/>
      <c r="GA73" s="303"/>
      <c r="GB73" s="303"/>
      <c r="GC73" s="303"/>
      <c r="GD73" s="303"/>
      <c r="GE73" s="303"/>
      <c r="GF73" s="303"/>
      <c r="GG73" s="303"/>
      <c r="GH73" s="303"/>
      <c r="GI73" s="303"/>
      <c r="GJ73" s="303"/>
      <c r="GK73" s="303"/>
      <c r="GL73" s="303"/>
      <c r="GM73" s="303"/>
      <c r="GN73" s="303"/>
      <c r="GO73" s="303"/>
      <c r="GP73" s="303"/>
      <c r="GQ73" s="303"/>
      <c r="GR73" s="303"/>
      <c r="GS73" s="303"/>
      <c r="GT73" s="303"/>
      <c r="GU73" s="303"/>
      <c r="GV73" s="303"/>
      <c r="GW73" s="303"/>
      <c r="GX73" s="303"/>
      <c r="GY73" s="303"/>
      <c r="GZ73" s="303"/>
      <c r="HA73" s="303"/>
      <c r="HB73" s="303"/>
      <c r="HC73" s="303"/>
      <c r="HD73" s="303"/>
      <c r="HE73" s="303"/>
      <c r="HF73" s="303"/>
      <c r="HG73" s="303"/>
      <c r="HH73" s="303"/>
      <c r="HI73" s="303"/>
      <c r="HJ73" s="303"/>
      <c r="HK73" s="303"/>
      <c r="HL73" s="303"/>
      <c r="HM73" s="303"/>
      <c r="HN73" s="303"/>
      <c r="HO73" s="303"/>
      <c r="HP73" s="303"/>
      <c r="HQ73" s="303"/>
      <c r="HR73" s="303"/>
      <c r="HS73" s="303"/>
      <c r="HT73" s="303"/>
      <c r="HU73" s="303"/>
      <c r="HV73" s="303"/>
      <c r="HW73" s="303"/>
      <c r="HX73" s="303"/>
      <c r="HY73" s="303"/>
      <c r="HZ73" s="303"/>
      <c r="IA73" s="303"/>
      <c r="IB73" s="303"/>
      <c r="IC73" s="303"/>
      <c r="ID73" s="303"/>
      <c r="IE73" s="303"/>
      <c r="IF73" s="303"/>
      <c r="IG73" s="303"/>
      <c r="IH73" s="303"/>
      <c r="II73" s="303"/>
      <c r="IJ73" s="303"/>
      <c r="IK73" s="303"/>
      <c r="IL73" s="303"/>
      <c r="IM73" s="303"/>
      <c r="IN73" s="303"/>
      <c r="IO73" s="303"/>
      <c r="IP73" s="303"/>
      <c r="IQ73" s="303"/>
      <c r="IR73" s="303"/>
      <c r="IS73" s="303"/>
      <c r="IT73" s="303"/>
      <c r="IU73" s="303"/>
      <c r="IV73" s="303"/>
    </row>
    <row r="74" spans="1:256" ht="15.75">
      <c r="A74" s="446"/>
      <c r="B74" s="337" t="s">
        <v>1317</v>
      </c>
      <c r="C74" s="322"/>
      <c r="D74" s="322"/>
      <c r="E74" s="338">
        <f>SUM(E71:E73)</f>
        <v>7082.4</v>
      </c>
      <c r="F74" s="442">
        <f>G74+H74</f>
        <v>3084.8</v>
      </c>
      <c r="G74" s="474">
        <f>SUM(G71:G73)</f>
        <v>3084.8</v>
      </c>
      <c r="H74" s="338">
        <f>SUM(H71:H73)</f>
        <v>0</v>
      </c>
      <c r="I74" s="654"/>
      <c r="J74" s="655"/>
      <c r="K74" s="343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339"/>
      <c r="CE74" s="339"/>
      <c r="CF74" s="339"/>
      <c r="CG74" s="339"/>
      <c r="CH74" s="339"/>
      <c r="CI74" s="339"/>
      <c r="CJ74" s="339"/>
      <c r="CK74" s="339"/>
      <c r="CL74" s="339"/>
      <c r="CM74" s="339"/>
      <c r="CN74" s="339"/>
      <c r="CO74" s="339"/>
      <c r="CP74" s="339"/>
      <c r="CQ74" s="339"/>
      <c r="CR74" s="339"/>
      <c r="CS74" s="339"/>
      <c r="CT74" s="339"/>
      <c r="CU74" s="339"/>
      <c r="CV74" s="339"/>
      <c r="CW74" s="339"/>
      <c r="CX74" s="339"/>
      <c r="CY74" s="339"/>
      <c r="CZ74" s="339"/>
      <c r="DA74" s="339"/>
      <c r="DB74" s="339"/>
      <c r="DC74" s="339"/>
      <c r="DD74" s="339"/>
      <c r="DE74" s="339"/>
      <c r="DF74" s="339"/>
      <c r="DG74" s="339"/>
      <c r="DH74" s="339"/>
      <c r="DI74" s="339"/>
      <c r="DJ74" s="339"/>
      <c r="DK74" s="339"/>
      <c r="DL74" s="339"/>
      <c r="DM74" s="339"/>
      <c r="DN74" s="339"/>
      <c r="DO74" s="339"/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39"/>
      <c r="EJ74" s="339"/>
      <c r="EK74" s="339"/>
      <c r="EL74" s="339"/>
      <c r="EM74" s="339"/>
      <c r="EN74" s="339"/>
      <c r="EO74" s="339"/>
      <c r="EP74" s="339"/>
      <c r="EQ74" s="339"/>
      <c r="ER74" s="339"/>
      <c r="ES74" s="339"/>
      <c r="ET74" s="339"/>
      <c r="EU74" s="339"/>
      <c r="EV74" s="339"/>
      <c r="EW74" s="339"/>
      <c r="EX74" s="339"/>
      <c r="EY74" s="339"/>
      <c r="EZ74" s="339"/>
      <c r="FA74" s="339"/>
      <c r="FB74" s="339"/>
      <c r="FC74" s="339"/>
      <c r="FD74" s="339"/>
      <c r="FE74" s="339"/>
      <c r="FF74" s="339"/>
      <c r="FG74" s="339"/>
      <c r="FH74" s="339"/>
      <c r="FI74" s="339"/>
      <c r="FJ74" s="339"/>
      <c r="FK74" s="339"/>
      <c r="FL74" s="339"/>
      <c r="FM74" s="339"/>
      <c r="FN74" s="339"/>
      <c r="FO74" s="339"/>
      <c r="FP74" s="339"/>
      <c r="FQ74" s="339"/>
      <c r="FR74" s="339"/>
      <c r="FS74" s="339"/>
      <c r="FT74" s="339"/>
      <c r="FU74" s="339"/>
      <c r="FV74" s="339"/>
      <c r="FW74" s="339"/>
      <c r="FX74" s="339"/>
      <c r="FY74" s="339"/>
      <c r="FZ74" s="339"/>
      <c r="GA74" s="339"/>
      <c r="GB74" s="339"/>
      <c r="GC74" s="339"/>
      <c r="GD74" s="339"/>
      <c r="GE74" s="339"/>
      <c r="GF74" s="339"/>
      <c r="GG74" s="339"/>
      <c r="GH74" s="339"/>
      <c r="GI74" s="339"/>
      <c r="GJ74" s="339"/>
      <c r="GK74" s="339"/>
      <c r="GL74" s="339"/>
      <c r="GM74" s="339"/>
      <c r="GN74" s="339"/>
      <c r="GO74" s="339"/>
      <c r="GP74" s="339"/>
      <c r="GQ74" s="339"/>
      <c r="GR74" s="339"/>
      <c r="GS74" s="339"/>
      <c r="GT74" s="339"/>
      <c r="GU74" s="339"/>
      <c r="GV74" s="339"/>
      <c r="GW74" s="339"/>
      <c r="GX74" s="339"/>
      <c r="GY74" s="339"/>
      <c r="GZ74" s="339"/>
      <c r="HA74" s="339"/>
      <c r="HB74" s="339"/>
      <c r="HC74" s="339"/>
      <c r="HD74" s="339"/>
      <c r="HE74" s="339"/>
      <c r="HF74" s="339"/>
      <c r="HG74" s="339"/>
      <c r="HH74" s="339"/>
      <c r="HI74" s="339"/>
      <c r="HJ74" s="339"/>
      <c r="HK74" s="339"/>
      <c r="HL74" s="339"/>
      <c r="HM74" s="339"/>
      <c r="HN74" s="339"/>
      <c r="HO74" s="339"/>
      <c r="HP74" s="339"/>
      <c r="HQ74" s="339"/>
      <c r="HR74" s="339"/>
      <c r="HS74" s="339"/>
      <c r="HT74" s="339"/>
      <c r="HU74" s="339"/>
      <c r="HV74" s="339"/>
      <c r="HW74" s="339"/>
      <c r="HX74" s="339"/>
      <c r="HY74" s="339"/>
      <c r="HZ74" s="339"/>
      <c r="IA74" s="339"/>
      <c r="IB74" s="339"/>
      <c r="IC74" s="339"/>
      <c r="ID74" s="339"/>
      <c r="IE74" s="339"/>
      <c r="IF74" s="339"/>
      <c r="IG74" s="339"/>
      <c r="IH74" s="339"/>
      <c r="II74" s="339"/>
      <c r="IJ74" s="339"/>
      <c r="IK74" s="339"/>
      <c r="IL74" s="339"/>
      <c r="IM74" s="339"/>
      <c r="IN74" s="339"/>
      <c r="IO74" s="339"/>
      <c r="IP74" s="339"/>
      <c r="IQ74" s="339"/>
      <c r="IR74" s="339"/>
      <c r="IS74" s="339"/>
      <c r="IT74" s="339"/>
      <c r="IU74" s="339"/>
      <c r="IV74" s="339"/>
    </row>
    <row r="75" spans="1:11" ht="15" customHeight="1">
      <c r="A75" s="324"/>
      <c r="B75" s="337" t="s">
        <v>1330</v>
      </c>
      <c r="C75" s="318"/>
      <c r="D75" s="318"/>
      <c r="E75" s="334">
        <f>E74</f>
        <v>7082.4</v>
      </c>
      <c r="F75" s="341">
        <f>F74</f>
        <v>3084.8</v>
      </c>
      <c r="G75" s="341">
        <f>G74</f>
        <v>3084.8</v>
      </c>
      <c r="H75" s="334">
        <f>H74</f>
        <v>0</v>
      </c>
      <c r="I75" s="642"/>
      <c r="J75" s="643"/>
      <c r="K75" s="123"/>
    </row>
    <row r="76" spans="1:11" ht="15" customHeight="1">
      <c r="A76" s="646" t="s">
        <v>270</v>
      </c>
      <c r="B76" s="647"/>
      <c r="C76" s="647"/>
      <c r="D76" s="647"/>
      <c r="E76" s="647"/>
      <c r="F76" s="647"/>
      <c r="G76" s="647"/>
      <c r="H76" s="647"/>
      <c r="I76" s="647"/>
      <c r="J76" s="648"/>
      <c r="K76" s="123"/>
    </row>
    <row r="77" spans="1:11" ht="19.5" customHeight="1">
      <c r="A77" s="651" t="s">
        <v>271</v>
      </c>
      <c r="B77" s="652"/>
      <c r="C77" s="652"/>
      <c r="D77" s="652"/>
      <c r="E77" s="652"/>
      <c r="F77" s="652"/>
      <c r="G77" s="652"/>
      <c r="H77" s="652"/>
      <c r="I77" s="652"/>
      <c r="J77" s="653"/>
      <c r="K77" s="123"/>
    </row>
    <row r="78" spans="1:11" ht="20.25" customHeight="1">
      <c r="A78" s="324">
        <v>42</v>
      </c>
      <c r="B78" s="92" t="s">
        <v>1331</v>
      </c>
      <c r="C78" s="318" t="s">
        <v>1332</v>
      </c>
      <c r="D78" s="318">
        <v>2017</v>
      </c>
      <c r="E78" s="325">
        <f>220000-2000.3</f>
        <v>217999.7</v>
      </c>
      <c r="F78" s="471">
        <f>G78+H78</f>
        <v>56749.7</v>
      </c>
      <c r="G78" s="471">
        <f>3750-2000.3</f>
        <v>1749.7</v>
      </c>
      <c r="H78" s="326">
        <v>55000</v>
      </c>
      <c r="I78" s="629" t="s">
        <v>1333</v>
      </c>
      <c r="J78" s="630"/>
      <c r="K78" s="123"/>
    </row>
    <row r="79" spans="1:11" ht="21" customHeight="1">
      <c r="A79" s="324">
        <v>43</v>
      </c>
      <c r="B79" s="92" t="s">
        <v>1334</v>
      </c>
      <c r="C79" s="318" t="s">
        <v>1332</v>
      </c>
      <c r="D79" s="318"/>
      <c r="E79" s="325">
        <v>79481.4</v>
      </c>
      <c r="F79" s="471"/>
      <c r="G79" s="471"/>
      <c r="H79" s="326"/>
      <c r="I79" s="629" t="s">
        <v>1335</v>
      </c>
      <c r="J79" s="630"/>
      <c r="K79" s="123"/>
    </row>
    <row r="80" spans="1:11" ht="25.5">
      <c r="A80" s="324">
        <v>44</v>
      </c>
      <c r="B80" s="92" t="s">
        <v>1336</v>
      </c>
      <c r="C80" s="318" t="s">
        <v>1332</v>
      </c>
      <c r="D80" s="318"/>
      <c r="E80" s="325">
        <v>258299.4</v>
      </c>
      <c r="F80" s="471"/>
      <c r="G80" s="471"/>
      <c r="H80" s="326"/>
      <c r="I80" s="629" t="s">
        <v>1335</v>
      </c>
      <c r="J80" s="630"/>
      <c r="K80" s="123"/>
    </row>
    <row r="81" spans="1:11" ht="25.5">
      <c r="A81" s="324">
        <v>45</v>
      </c>
      <c r="B81" s="92" t="s">
        <v>1337</v>
      </c>
      <c r="C81" s="318" t="s">
        <v>1332</v>
      </c>
      <c r="D81" s="318"/>
      <c r="E81" s="325">
        <v>71784.8</v>
      </c>
      <c r="F81" s="471"/>
      <c r="G81" s="471"/>
      <c r="H81" s="326"/>
      <c r="I81" s="629" t="s">
        <v>1335</v>
      </c>
      <c r="J81" s="630"/>
      <c r="K81" s="123"/>
    </row>
    <row r="82" spans="1:11" ht="25.5">
      <c r="A82" s="324">
        <v>46</v>
      </c>
      <c r="B82" s="92" t="s">
        <v>1338</v>
      </c>
      <c r="C82" s="318" t="s">
        <v>1332</v>
      </c>
      <c r="D82" s="318"/>
      <c r="E82" s="325">
        <v>450000</v>
      </c>
      <c r="F82" s="471"/>
      <c r="G82" s="471"/>
      <c r="H82" s="326"/>
      <c r="I82" s="328"/>
      <c r="J82" s="329"/>
      <c r="K82" s="123"/>
    </row>
    <row r="83" spans="1:11" ht="15" customHeight="1">
      <c r="A83" s="324"/>
      <c r="B83" s="337" t="s">
        <v>1330</v>
      </c>
      <c r="C83" s="318"/>
      <c r="D83" s="318"/>
      <c r="E83" s="334">
        <f>SUM(E78:E82)</f>
        <v>1077565.3</v>
      </c>
      <c r="F83" s="341">
        <f>SUM(F78:F82)</f>
        <v>56749.7</v>
      </c>
      <c r="G83" s="341">
        <f>SUM(G78:G82)</f>
        <v>1749.7</v>
      </c>
      <c r="H83" s="334">
        <f>SUM(H78:H82)</f>
        <v>55000</v>
      </c>
      <c r="I83" s="637"/>
      <c r="J83" s="638"/>
      <c r="K83" s="123"/>
    </row>
    <row r="84" spans="1:11" ht="17.25" customHeight="1">
      <c r="A84" s="642" t="s">
        <v>788</v>
      </c>
      <c r="B84" s="656"/>
      <c r="C84" s="656"/>
      <c r="D84" s="656"/>
      <c r="E84" s="656"/>
      <c r="F84" s="656"/>
      <c r="G84" s="656"/>
      <c r="H84" s="656"/>
      <c r="I84" s="656"/>
      <c r="J84" s="657"/>
      <c r="K84" s="123"/>
    </row>
    <row r="85" spans="1:11" ht="45" customHeight="1">
      <c r="A85" s="324">
        <v>47</v>
      </c>
      <c r="B85" s="327" t="s">
        <v>1339</v>
      </c>
      <c r="C85" s="318"/>
      <c r="D85" s="318"/>
      <c r="E85" s="473">
        <f>2025.4-2025.4</f>
        <v>0</v>
      </c>
      <c r="F85" s="471">
        <f>G85+H85</f>
        <v>0</v>
      </c>
      <c r="G85" s="471">
        <f>2025.4-2025.4</f>
        <v>0</v>
      </c>
      <c r="H85" s="335"/>
      <c r="I85" s="658" t="s">
        <v>1340</v>
      </c>
      <c r="J85" s="659"/>
      <c r="K85" s="123"/>
    </row>
    <row r="86" spans="1:11" ht="18.75" customHeight="1">
      <c r="A86" s="324">
        <v>48</v>
      </c>
      <c r="B86" s="327" t="s">
        <v>1351</v>
      </c>
      <c r="C86" s="318"/>
      <c r="D86" s="318"/>
      <c r="E86" s="325">
        <v>100</v>
      </c>
      <c r="F86" s="471">
        <f>G86+H86</f>
        <v>100</v>
      </c>
      <c r="G86" s="471">
        <v>100</v>
      </c>
      <c r="H86" s="335"/>
      <c r="I86" s="359" t="s">
        <v>1352</v>
      </c>
      <c r="J86" s="512"/>
      <c r="K86" s="123"/>
    </row>
    <row r="87" spans="1:256" s="339" customFormat="1" ht="18" customHeight="1">
      <c r="A87" s="324">
        <v>49</v>
      </c>
      <c r="B87" s="222" t="s">
        <v>1286</v>
      </c>
      <c r="C87" s="318"/>
      <c r="D87" s="318"/>
      <c r="E87" s="325">
        <v>100</v>
      </c>
      <c r="F87" s="471">
        <f>G87+H87</f>
        <v>87.3</v>
      </c>
      <c r="G87" s="471">
        <v>87.3</v>
      </c>
      <c r="H87" s="335"/>
      <c r="I87" s="359" t="s">
        <v>1363</v>
      </c>
      <c r="J87" s="512"/>
      <c r="K87" s="12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03"/>
      <c r="DX87" s="303"/>
      <c r="DY87" s="303"/>
      <c r="DZ87" s="303"/>
      <c r="EA87" s="303"/>
      <c r="EB87" s="303"/>
      <c r="EC87" s="303"/>
      <c r="ED87" s="303"/>
      <c r="EE87" s="303"/>
      <c r="EF87" s="303"/>
      <c r="EG87" s="303"/>
      <c r="EH87" s="303"/>
      <c r="EI87" s="303"/>
      <c r="EJ87" s="303"/>
      <c r="EK87" s="303"/>
      <c r="EL87" s="303"/>
      <c r="EM87" s="303"/>
      <c r="EN87" s="303"/>
      <c r="EO87" s="303"/>
      <c r="EP87" s="303"/>
      <c r="EQ87" s="303"/>
      <c r="ER87" s="303"/>
      <c r="ES87" s="303"/>
      <c r="ET87" s="303"/>
      <c r="EU87" s="303"/>
      <c r="EV87" s="303"/>
      <c r="EW87" s="303"/>
      <c r="EX87" s="303"/>
      <c r="EY87" s="303"/>
      <c r="EZ87" s="303"/>
      <c r="FA87" s="303"/>
      <c r="FB87" s="303"/>
      <c r="FC87" s="303"/>
      <c r="FD87" s="303"/>
      <c r="FE87" s="303"/>
      <c r="FF87" s="303"/>
      <c r="FG87" s="303"/>
      <c r="FH87" s="303"/>
      <c r="FI87" s="303"/>
      <c r="FJ87" s="303"/>
      <c r="FK87" s="303"/>
      <c r="FL87" s="303"/>
      <c r="FM87" s="303"/>
      <c r="FN87" s="303"/>
      <c r="FO87" s="303"/>
      <c r="FP87" s="303"/>
      <c r="FQ87" s="303"/>
      <c r="FR87" s="303"/>
      <c r="FS87" s="303"/>
      <c r="FT87" s="303"/>
      <c r="FU87" s="303"/>
      <c r="FV87" s="303"/>
      <c r="FW87" s="303"/>
      <c r="FX87" s="303"/>
      <c r="FY87" s="303"/>
      <c r="FZ87" s="303"/>
      <c r="GA87" s="303"/>
      <c r="GB87" s="303"/>
      <c r="GC87" s="303"/>
      <c r="GD87" s="303"/>
      <c r="GE87" s="303"/>
      <c r="GF87" s="303"/>
      <c r="GG87" s="303"/>
      <c r="GH87" s="303"/>
      <c r="GI87" s="303"/>
      <c r="GJ87" s="303"/>
      <c r="GK87" s="303"/>
      <c r="GL87" s="303"/>
      <c r="GM87" s="303"/>
      <c r="GN87" s="303"/>
      <c r="GO87" s="303"/>
      <c r="GP87" s="303"/>
      <c r="GQ87" s="303"/>
      <c r="GR87" s="303"/>
      <c r="GS87" s="303"/>
      <c r="GT87" s="303"/>
      <c r="GU87" s="303"/>
      <c r="GV87" s="303"/>
      <c r="GW87" s="303"/>
      <c r="GX87" s="303"/>
      <c r="GY87" s="303"/>
      <c r="GZ87" s="303"/>
      <c r="HA87" s="303"/>
      <c r="HB87" s="303"/>
      <c r="HC87" s="303"/>
      <c r="HD87" s="303"/>
      <c r="HE87" s="303"/>
      <c r="HF87" s="303"/>
      <c r="HG87" s="303"/>
      <c r="HH87" s="303"/>
      <c r="HI87" s="303"/>
      <c r="HJ87" s="303"/>
      <c r="HK87" s="303"/>
      <c r="HL87" s="303"/>
      <c r="HM87" s="303"/>
      <c r="HN87" s="303"/>
      <c r="HO87" s="303"/>
      <c r="HP87" s="303"/>
      <c r="HQ87" s="303"/>
      <c r="HR87" s="303"/>
      <c r="HS87" s="303"/>
      <c r="HT87" s="303"/>
      <c r="HU87" s="303"/>
      <c r="HV87" s="303"/>
      <c r="HW87" s="303"/>
      <c r="HX87" s="303"/>
      <c r="HY87" s="303"/>
      <c r="HZ87" s="303"/>
      <c r="IA87" s="303"/>
      <c r="IB87" s="303"/>
      <c r="IC87" s="303"/>
      <c r="ID87" s="303"/>
      <c r="IE87" s="303"/>
      <c r="IF87" s="303"/>
      <c r="IG87" s="303"/>
      <c r="IH87" s="303"/>
      <c r="II87" s="303"/>
      <c r="IJ87" s="303"/>
      <c r="IK87" s="303"/>
      <c r="IL87" s="303"/>
      <c r="IM87" s="303"/>
      <c r="IN87" s="303"/>
      <c r="IO87" s="303"/>
      <c r="IP87" s="303"/>
      <c r="IQ87" s="303"/>
      <c r="IR87" s="303"/>
      <c r="IS87" s="303"/>
      <c r="IT87" s="303"/>
      <c r="IU87" s="303"/>
      <c r="IV87" s="303"/>
    </row>
    <row r="88" spans="1:256" ht="15.75">
      <c r="A88" s="446"/>
      <c r="B88" s="220" t="s">
        <v>1362</v>
      </c>
      <c r="C88" s="322"/>
      <c r="D88" s="322"/>
      <c r="E88" s="334">
        <f>E85+E86+E87</f>
        <v>200</v>
      </c>
      <c r="F88" s="341">
        <f>F85+F86+F87</f>
        <v>187.3</v>
      </c>
      <c r="G88" s="341">
        <f>G85+G86+G87</f>
        <v>187.3</v>
      </c>
      <c r="H88" s="334">
        <f>H85+H86+H87</f>
        <v>0</v>
      </c>
      <c r="I88" s="362"/>
      <c r="J88" s="363"/>
      <c r="K88" s="343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39"/>
      <c r="BK88" s="339"/>
      <c r="BL88" s="339"/>
      <c r="BM88" s="339"/>
      <c r="BN88" s="339"/>
      <c r="BO88" s="339"/>
      <c r="BP88" s="339"/>
      <c r="BQ88" s="339"/>
      <c r="BR88" s="339"/>
      <c r="BS88" s="339"/>
      <c r="BT88" s="339"/>
      <c r="BU88" s="339"/>
      <c r="BV88" s="339"/>
      <c r="BW88" s="339"/>
      <c r="BX88" s="339"/>
      <c r="BY88" s="339"/>
      <c r="BZ88" s="339"/>
      <c r="CA88" s="339"/>
      <c r="CB88" s="339"/>
      <c r="CC88" s="339"/>
      <c r="CD88" s="339"/>
      <c r="CE88" s="339"/>
      <c r="CF88" s="339"/>
      <c r="CG88" s="339"/>
      <c r="CH88" s="339"/>
      <c r="CI88" s="339"/>
      <c r="CJ88" s="339"/>
      <c r="CK88" s="339"/>
      <c r="CL88" s="339"/>
      <c r="CM88" s="339"/>
      <c r="CN88" s="339"/>
      <c r="CO88" s="339"/>
      <c r="CP88" s="339"/>
      <c r="CQ88" s="339"/>
      <c r="CR88" s="339"/>
      <c r="CS88" s="339"/>
      <c r="CT88" s="339"/>
      <c r="CU88" s="339"/>
      <c r="CV88" s="339"/>
      <c r="CW88" s="339"/>
      <c r="CX88" s="339"/>
      <c r="CY88" s="339"/>
      <c r="CZ88" s="339"/>
      <c r="DA88" s="339"/>
      <c r="DB88" s="339"/>
      <c r="DC88" s="339"/>
      <c r="DD88" s="339"/>
      <c r="DE88" s="339"/>
      <c r="DF88" s="339"/>
      <c r="DG88" s="339"/>
      <c r="DH88" s="339"/>
      <c r="DI88" s="339"/>
      <c r="DJ88" s="339"/>
      <c r="DK88" s="339"/>
      <c r="DL88" s="339"/>
      <c r="DM88" s="339"/>
      <c r="DN88" s="339"/>
      <c r="DO88" s="339"/>
      <c r="DP88" s="339"/>
      <c r="DQ88" s="339"/>
      <c r="DR88" s="339"/>
      <c r="DS88" s="339"/>
      <c r="DT88" s="339"/>
      <c r="DU88" s="339"/>
      <c r="DV88" s="339"/>
      <c r="DW88" s="339"/>
      <c r="DX88" s="339"/>
      <c r="DY88" s="339"/>
      <c r="DZ88" s="339"/>
      <c r="EA88" s="339"/>
      <c r="EB88" s="339"/>
      <c r="EC88" s="339"/>
      <c r="ED88" s="339"/>
      <c r="EE88" s="339"/>
      <c r="EF88" s="339"/>
      <c r="EG88" s="339"/>
      <c r="EH88" s="339"/>
      <c r="EI88" s="339"/>
      <c r="EJ88" s="339"/>
      <c r="EK88" s="339"/>
      <c r="EL88" s="339"/>
      <c r="EM88" s="339"/>
      <c r="EN88" s="339"/>
      <c r="EO88" s="339"/>
      <c r="EP88" s="339"/>
      <c r="EQ88" s="339"/>
      <c r="ER88" s="339"/>
      <c r="ES88" s="339"/>
      <c r="ET88" s="339"/>
      <c r="EU88" s="339"/>
      <c r="EV88" s="339"/>
      <c r="EW88" s="339"/>
      <c r="EX88" s="339"/>
      <c r="EY88" s="339"/>
      <c r="EZ88" s="339"/>
      <c r="FA88" s="339"/>
      <c r="FB88" s="339"/>
      <c r="FC88" s="339"/>
      <c r="FD88" s="339"/>
      <c r="FE88" s="339"/>
      <c r="FF88" s="339"/>
      <c r="FG88" s="339"/>
      <c r="FH88" s="339"/>
      <c r="FI88" s="339"/>
      <c r="FJ88" s="339"/>
      <c r="FK88" s="339"/>
      <c r="FL88" s="339"/>
      <c r="FM88" s="339"/>
      <c r="FN88" s="339"/>
      <c r="FO88" s="339"/>
      <c r="FP88" s="339"/>
      <c r="FQ88" s="339"/>
      <c r="FR88" s="339"/>
      <c r="FS88" s="339"/>
      <c r="FT88" s="339"/>
      <c r="FU88" s="339"/>
      <c r="FV88" s="339"/>
      <c r="FW88" s="339"/>
      <c r="FX88" s="339"/>
      <c r="FY88" s="339"/>
      <c r="FZ88" s="339"/>
      <c r="GA88" s="339"/>
      <c r="GB88" s="339"/>
      <c r="GC88" s="339"/>
      <c r="GD88" s="339"/>
      <c r="GE88" s="339"/>
      <c r="GF88" s="339"/>
      <c r="GG88" s="339"/>
      <c r="GH88" s="339"/>
      <c r="GI88" s="339"/>
      <c r="GJ88" s="339"/>
      <c r="GK88" s="339"/>
      <c r="GL88" s="339"/>
      <c r="GM88" s="339"/>
      <c r="GN88" s="339"/>
      <c r="GO88" s="339"/>
      <c r="GP88" s="339"/>
      <c r="GQ88" s="339"/>
      <c r="GR88" s="339"/>
      <c r="GS88" s="339"/>
      <c r="GT88" s="339"/>
      <c r="GU88" s="339"/>
      <c r="GV88" s="339"/>
      <c r="GW88" s="339"/>
      <c r="GX88" s="339"/>
      <c r="GY88" s="339"/>
      <c r="GZ88" s="339"/>
      <c r="HA88" s="339"/>
      <c r="HB88" s="339"/>
      <c r="HC88" s="339"/>
      <c r="HD88" s="339"/>
      <c r="HE88" s="339"/>
      <c r="HF88" s="339"/>
      <c r="HG88" s="339"/>
      <c r="HH88" s="339"/>
      <c r="HI88" s="339"/>
      <c r="HJ88" s="339"/>
      <c r="HK88" s="339"/>
      <c r="HL88" s="339"/>
      <c r="HM88" s="339"/>
      <c r="HN88" s="339"/>
      <c r="HO88" s="339"/>
      <c r="HP88" s="339"/>
      <c r="HQ88" s="339"/>
      <c r="HR88" s="339"/>
      <c r="HS88" s="339"/>
      <c r="HT88" s="339"/>
      <c r="HU88" s="339"/>
      <c r="HV88" s="339"/>
      <c r="HW88" s="339"/>
      <c r="HX88" s="339"/>
      <c r="HY88" s="339"/>
      <c r="HZ88" s="339"/>
      <c r="IA88" s="339"/>
      <c r="IB88" s="339"/>
      <c r="IC88" s="339"/>
      <c r="ID88" s="339"/>
      <c r="IE88" s="339"/>
      <c r="IF88" s="339"/>
      <c r="IG88" s="339"/>
      <c r="IH88" s="339"/>
      <c r="II88" s="339"/>
      <c r="IJ88" s="339"/>
      <c r="IK88" s="339"/>
      <c r="IL88" s="339"/>
      <c r="IM88" s="339"/>
      <c r="IN88" s="339"/>
      <c r="IO88" s="339"/>
      <c r="IP88" s="339"/>
      <c r="IQ88" s="339"/>
      <c r="IR88" s="339"/>
      <c r="IS88" s="339"/>
      <c r="IT88" s="339"/>
      <c r="IU88" s="339"/>
      <c r="IV88" s="339"/>
    </row>
    <row r="89" spans="1:11" ht="15">
      <c r="A89" s="446"/>
      <c r="B89" s="358" t="s">
        <v>1341</v>
      </c>
      <c r="C89" s="340"/>
      <c r="D89" s="340"/>
      <c r="E89" s="341">
        <f>E83+E75+E63+E52+E68+E88</f>
        <v>1251311</v>
      </c>
      <c r="F89" s="341">
        <f>F83+F75+F63+F52+F68+F88</f>
        <v>210005.7</v>
      </c>
      <c r="G89" s="341">
        <f>G83+G75+G63+G52+G68+G88</f>
        <v>50869.8</v>
      </c>
      <c r="H89" s="341">
        <f>H83+H75+H63+H52+H68+H88</f>
        <v>159135.9</v>
      </c>
      <c r="I89" s="660"/>
      <c r="J89" s="661"/>
      <c r="K89" s="123"/>
    </row>
  </sheetData>
  <sheetProtection/>
  <mergeCells count="88">
    <mergeCell ref="I83:J83"/>
    <mergeCell ref="A84:J84"/>
    <mergeCell ref="I85:J85"/>
    <mergeCell ref="I89:J89"/>
    <mergeCell ref="B30:B31"/>
    <mergeCell ref="D30:D31"/>
    <mergeCell ref="I33:J33"/>
    <mergeCell ref="I41:J41"/>
    <mergeCell ref="I47:J47"/>
    <mergeCell ref="A48:J48"/>
    <mergeCell ref="I78:J78"/>
    <mergeCell ref="I79:J79"/>
    <mergeCell ref="I80:J80"/>
    <mergeCell ref="A77:J77"/>
    <mergeCell ref="I81:J81"/>
    <mergeCell ref="I71:J71"/>
    <mergeCell ref="I72:J72"/>
    <mergeCell ref="I73:J73"/>
    <mergeCell ref="I74:J74"/>
    <mergeCell ref="A76:J76"/>
    <mergeCell ref="I75:J75"/>
    <mergeCell ref="I66:J66"/>
    <mergeCell ref="I67:J67"/>
    <mergeCell ref="A69:J69"/>
    <mergeCell ref="A65:J65"/>
    <mergeCell ref="I68:J68"/>
    <mergeCell ref="A70:J70"/>
    <mergeCell ref="I59:J59"/>
    <mergeCell ref="I60:J60"/>
    <mergeCell ref="I61:J61"/>
    <mergeCell ref="I62:J62"/>
    <mergeCell ref="I63:J63"/>
    <mergeCell ref="B64:J64"/>
    <mergeCell ref="A53:J53"/>
    <mergeCell ref="I55:J55"/>
    <mergeCell ref="I56:J56"/>
    <mergeCell ref="I57:J57"/>
    <mergeCell ref="I58:J58"/>
    <mergeCell ref="A54:J54"/>
    <mergeCell ref="I49:J49"/>
    <mergeCell ref="I50:J50"/>
    <mergeCell ref="I51:J51"/>
    <mergeCell ref="I52:J52"/>
    <mergeCell ref="I40:J40"/>
    <mergeCell ref="I43:J43"/>
    <mergeCell ref="I44:J44"/>
    <mergeCell ref="I45:J45"/>
    <mergeCell ref="I46:J46"/>
    <mergeCell ref="I31:J31"/>
    <mergeCell ref="I35:J35"/>
    <mergeCell ref="I36:J36"/>
    <mergeCell ref="I37:J37"/>
    <mergeCell ref="I38:J38"/>
    <mergeCell ref="I27:J27"/>
    <mergeCell ref="I30:J30"/>
    <mergeCell ref="I28:J28"/>
    <mergeCell ref="A29:J29"/>
    <mergeCell ref="A30:A31"/>
    <mergeCell ref="I21:J21"/>
    <mergeCell ref="I22:J22"/>
    <mergeCell ref="I23:J23"/>
    <mergeCell ref="I24:J24"/>
    <mergeCell ref="I25:J25"/>
    <mergeCell ref="I26:J26"/>
    <mergeCell ref="I17:J17"/>
    <mergeCell ref="I18:J18"/>
    <mergeCell ref="A19:A20"/>
    <mergeCell ref="B19:B20"/>
    <mergeCell ref="C19:C20"/>
    <mergeCell ref="D19:D20"/>
    <mergeCell ref="I19:J19"/>
    <mergeCell ref="I20:J20"/>
    <mergeCell ref="I10:J11"/>
    <mergeCell ref="A12:J12"/>
    <mergeCell ref="A13:J13"/>
    <mergeCell ref="A14:J14"/>
    <mergeCell ref="I15:J15"/>
    <mergeCell ref="I16:J16"/>
    <mergeCell ref="I39:J39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B46"/>
    </sheetView>
  </sheetViews>
  <sheetFormatPr defaultColWidth="10.140625" defaultRowHeight="15"/>
  <cols>
    <col min="1" max="1" width="87.7109375" style="522" customWidth="1"/>
    <col min="2" max="2" width="16.28125" style="231" customWidth="1"/>
    <col min="3" max="5" width="10.140625" style="515" customWidth="1"/>
    <col min="6" max="6" width="19.421875" style="515" customWidth="1"/>
    <col min="7" max="16384" width="10.140625" style="515" customWidth="1"/>
  </cols>
  <sheetData>
    <row r="1" spans="1:3" s="544" customFormat="1" ht="15">
      <c r="A1" s="541"/>
      <c r="B1" s="542" t="s">
        <v>0</v>
      </c>
      <c r="C1" s="543"/>
    </row>
    <row r="2" spans="1:3" s="544" customFormat="1" ht="15">
      <c r="A2" s="545"/>
      <c r="B2" s="542" t="s">
        <v>1</v>
      </c>
      <c r="C2" s="543"/>
    </row>
    <row r="3" spans="1:3" s="544" customFormat="1" ht="15">
      <c r="A3" s="545"/>
      <c r="B3" s="546" t="s">
        <v>2</v>
      </c>
      <c r="C3" s="543"/>
    </row>
    <row r="4" spans="1:3" s="544" customFormat="1" ht="15">
      <c r="A4" s="545"/>
      <c r="B4" s="546" t="s">
        <v>1495</v>
      </c>
      <c r="C4" s="543"/>
    </row>
    <row r="5" spans="1:3" s="544" customFormat="1" ht="15">
      <c r="A5" s="545"/>
      <c r="B5" s="542" t="s">
        <v>272</v>
      </c>
      <c r="C5" s="543"/>
    </row>
    <row r="6" spans="1:2" ht="15.75">
      <c r="A6" s="516"/>
      <c r="B6" s="230"/>
    </row>
    <row r="7" spans="1:2" ht="48" customHeight="1">
      <c r="A7" s="664" t="s">
        <v>273</v>
      </c>
      <c r="B7" s="665"/>
    </row>
    <row r="8" ht="15.75">
      <c r="A8" s="514"/>
    </row>
    <row r="9" ht="15.75">
      <c r="A9" s="514"/>
    </row>
    <row r="10" spans="1:2" s="518" customFormat="1" ht="47.25">
      <c r="A10" s="517" t="s">
        <v>257</v>
      </c>
      <c r="B10" s="102" t="s">
        <v>34</v>
      </c>
    </row>
    <row r="11" spans="1:2" ht="15.75">
      <c r="A11" s="519">
        <v>1</v>
      </c>
      <c r="B11" s="232">
        <v>2</v>
      </c>
    </row>
    <row r="12" spans="1:2" ht="18" customHeight="1">
      <c r="A12" s="93" t="s">
        <v>274</v>
      </c>
      <c r="B12" s="94">
        <v>43284.8</v>
      </c>
    </row>
    <row r="13" spans="1:2" ht="33" customHeight="1">
      <c r="A13" s="93" t="s">
        <v>275</v>
      </c>
      <c r="B13" s="94">
        <v>135076.8</v>
      </c>
    </row>
    <row r="14" spans="1:2" s="100" customFormat="1" ht="15.75">
      <c r="A14" s="520" t="s">
        <v>276</v>
      </c>
      <c r="B14" s="95">
        <f>SUM(B12:B13)</f>
        <v>178361.59999999998</v>
      </c>
    </row>
    <row r="15" spans="1:2" ht="34.5" customHeight="1">
      <c r="A15" s="96" t="s">
        <v>277</v>
      </c>
      <c r="B15" s="94">
        <f>200-100</f>
        <v>100</v>
      </c>
    </row>
    <row r="16" spans="1:2" ht="38.25" customHeight="1">
      <c r="A16" s="96" t="s">
        <v>278</v>
      </c>
      <c r="B16" s="94">
        <v>200</v>
      </c>
    </row>
    <row r="17" spans="1:2" ht="37.5" customHeight="1">
      <c r="A17" s="96" t="s">
        <v>279</v>
      </c>
      <c r="B17" s="94">
        <v>6510.9</v>
      </c>
    </row>
    <row r="18" spans="1:2" ht="57" customHeight="1">
      <c r="A18" s="97" t="s">
        <v>280</v>
      </c>
      <c r="B18" s="94">
        <f>4128.3-300+150-450-400+160-250-700-1200-220-160</f>
        <v>758.3000000000002</v>
      </c>
    </row>
    <row r="19" spans="1:2" ht="51.75" customHeight="1">
      <c r="A19" s="98" t="s">
        <v>281</v>
      </c>
      <c r="B19" s="94">
        <f>1700-150-300-154.2</f>
        <v>1095.8</v>
      </c>
    </row>
    <row r="20" spans="1:2" ht="51.75" customHeight="1">
      <c r="A20" s="98" t="s">
        <v>282</v>
      </c>
      <c r="B20" s="94">
        <f>1155.6-0.1+116-642.4+491.8-96.3</f>
        <v>1024.6000000000001</v>
      </c>
    </row>
    <row r="21" spans="1:2" ht="33.75" customHeight="1">
      <c r="A21" s="98" t="s">
        <v>283</v>
      </c>
      <c r="B21" s="94">
        <v>260.2</v>
      </c>
    </row>
    <row r="22" spans="1:2" s="100" customFormat="1" ht="38.25" customHeight="1">
      <c r="A22" s="96" t="s">
        <v>284</v>
      </c>
      <c r="B22" s="94">
        <f>1380+300</f>
        <v>1680</v>
      </c>
    </row>
    <row r="23" spans="1:2" s="100" customFormat="1" ht="39" customHeight="1" hidden="1">
      <c r="A23" s="96" t="s">
        <v>285</v>
      </c>
      <c r="B23" s="94"/>
    </row>
    <row r="24" spans="1:2" s="100" customFormat="1" ht="39" customHeight="1">
      <c r="A24" s="96" t="s">
        <v>286</v>
      </c>
      <c r="B24" s="94">
        <f>2675.3</f>
        <v>2675.3</v>
      </c>
    </row>
    <row r="25" spans="1:2" s="100" customFormat="1" ht="38.25" customHeight="1">
      <c r="A25" s="96" t="s">
        <v>1027</v>
      </c>
      <c r="B25" s="94">
        <f>778.9-119.3</f>
        <v>659.6</v>
      </c>
    </row>
    <row r="26" spans="1:2" s="100" customFormat="1" ht="68.25" customHeight="1">
      <c r="A26" s="96" t="s">
        <v>287</v>
      </c>
      <c r="B26" s="94">
        <v>643.1</v>
      </c>
    </row>
    <row r="27" spans="1:2" s="100" customFormat="1" ht="27" customHeight="1">
      <c r="A27" s="96" t="s">
        <v>288</v>
      </c>
      <c r="B27" s="94">
        <f>10000-3000-1047.8-173.8-2467.3-3311.1</f>
        <v>0</v>
      </c>
    </row>
    <row r="28" spans="1:2" s="100" customFormat="1" ht="54" customHeight="1">
      <c r="A28" s="99" t="s">
        <v>289</v>
      </c>
      <c r="B28" s="94">
        <f>6952-200</f>
        <v>6752</v>
      </c>
    </row>
    <row r="29" spans="1:2" s="100" customFormat="1" ht="39" customHeight="1">
      <c r="A29" s="99" t="s">
        <v>290</v>
      </c>
      <c r="B29" s="94">
        <v>10000</v>
      </c>
    </row>
    <row r="30" spans="1:2" s="100" customFormat="1" ht="63.75" customHeight="1">
      <c r="A30" s="97" t="s">
        <v>291</v>
      </c>
      <c r="B30" s="94">
        <v>2022.6</v>
      </c>
    </row>
    <row r="31" spans="1:2" s="100" customFormat="1" ht="36" customHeight="1">
      <c r="A31" s="97" t="s">
        <v>1029</v>
      </c>
      <c r="B31" s="94">
        <v>72.1</v>
      </c>
    </row>
    <row r="32" spans="1:2" s="100" customFormat="1" ht="36" customHeight="1">
      <c r="A32" s="97" t="s">
        <v>1039</v>
      </c>
      <c r="B32" s="94">
        <v>73.3</v>
      </c>
    </row>
    <row r="33" spans="1:2" s="100" customFormat="1" ht="51.75" customHeight="1">
      <c r="A33" s="97" t="s">
        <v>1040</v>
      </c>
      <c r="B33" s="94">
        <v>183.3</v>
      </c>
    </row>
    <row r="34" spans="1:2" s="100" customFormat="1" ht="20.25" customHeight="1">
      <c r="A34" s="97" t="s">
        <v>1041</v>
      </c>
      <c r="B34" s="94">
        <v>99.5</v>
      </c>
    </row>
    <row r="35" spans="1:2" s="100" customFormat="1" ht="33.75" customHeight="1">
      <c r="A35" s="97" t="s">
        <v>1044</v>
      </c>
      <c r="B35" s="94">
        <v>20</v>
      </c>
    </row>
    <row r="36" spans="1:2" s="100" customFormat="1" ht="33.75" customHeight="1">
      <c r="A36" s="97" t="s">
        <v>1043</v>
      </c>
      <c r="B36" s="94">
        <v>47.8</v>
      </c>
    </row>
    <row r="37" spans="1:6" s="100" customFormat="1" ht="34.5" customHeight="1">
      <c r="A37" s="97" t="s">
        <v>1035</v>
      </c>
      <c r="B37" s="94">
        <f>215+21.5</f>
        <v>236.5</v>
      </c>
      <c r="F37" s="233"/>
    </row>
    <row r="38" spans="1:2" s="100" customFormat="1" ht="34.5" customHeight="1">
      <c r="A38" s="97" t="s">
        <v>1037</v>
      </c>
      <c r="B38" s="94">
        <v>27.7</v>
      </c>
    </row>
    <row r="39" spans="1:2" s="100" customFormat="1" ht="36" customHeight="1">
      <c r="A39" s="97" t="s">
        <v>1042</v>
      </c>
      <c r="B39" s="94">
        <f>89+8.9</f>
        <v>97.9</v>
      </c>
    </row>
    <row r="40" spans="1:2" s="100" customFormat="1" ht="36" customHeight="1">
      <c r="A40" s="97" t="s">
        <v>1348</v>
      </c>
      <c r="B40" s="94">
        <v>300</v>
      </c>
    </row>
    <row r="41" spans="1:2" s="100" customFormat="1" ht="51.75" customHeight="1">
      <c r="A41" s="97" t="s">
        <v>1346</v>
      </c>
      <c r="B41" s="94">
        <f>40533.5+3000+450+3410+2033.2+2372+1047.8+642.4+2467.3+967+3311.1+5591.5</f>
        <v>65825.8</v>
      </c>
    </row>
    <row r="42" spans="1:2" s="100" customFormat="1" ht="51.75" customHeight="1">
      <c r="A42" s="97" t="s">
        <v>1350</v>
      </c>
      <c r="B42" s="94">
        <f>3100+2.5</f>
        <v>3102.5</v>
      </c>
    </row>
    <row r="43" spans="1:2" s="100" customFormat="1" ht="51.75" customHeight="1">
      <c r="A43" s="97" t="s">
        <v>1431</v>
      </c>
      <c r="B43" s="94">
        <v>220</v>
      </c>
    </row>
    <row r="44" spans="1:2" s="100" customFormat="1" ht="51.75" customHeight="1">
      <c r="A44" s="97" t="s">
        <v>1477</v>
      </c>
      <c r="B44" s="94">
        <v>406.2</v>
      </c>
    </row>
    <row r="45" spans="1:2" ht="15.75">
      <c r="A45" s="520" t="s">
        <v>292</v>
      </c>
      <c r="B45" s="95">
        <f>SUM(B15:B44)</f>
        <v>105095.00000000001</v>
      </c>
    </row>
    <row r="46" spans="1:2" ht="15.75">
      <c r="A46" s="521" t="s">
        <v>293</v>
      </c>
      <c r="B46" s="101">
        <f>B45+B14</f>
        <v>283456.6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1" sqref="A1:B17"/>
    </sheetView>
  </sheetViews>
  <sheetFormatPr defaultColWidth="8.7109375" defaultRowHeight="15"/>
  <cols>
    <col min="1" max="1" width="62.7109375" style="420" customWidth="1"/>
    <col min="2" max="2" width="20.140625" style="420" customWidth="1"/>
    <col min="3" max="16384" width="8.7109375" style="420" customWidth="1"/>
  </cols>
  <sheetData>
    <row r="1" spans="1:256" ht="14.25" customHeight="1">
      <c r="A1" s="666" t="s">
        <v>0</v>
      </c>
      <c r="B1" s="666"/>
      <c r="C1" s="42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4.25" customHeight="1">
      <c r="A2" s="667" t="s">
        <v>1</v>
      </c>
      <c r="B2" s="667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667" t="s">
        <v>2</v>
      </c>
      <c r="B3" s="667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4.25" customHeight="1">
      <c r="A4" s="380"/>
      <c r="B4" s="431" t="s">
        <v>1495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4.25" customHeight="1">
      <c r="A5" s="667" t="s">
        <v>1423</v>
      </c>
      <c r="B5" s="66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75.75" customHeight="1">
      <c r="A7" s="668" t="s">
        <v>1424</v>
      </c>
      <c r="B7" s="668"/>
    </row>
    <row r="10" spans="1:256" ht="56.25">
      <c r="A10" s="422" t="s">
        <v>1416</v>
      </c>
      <c r="B10" s="423" t="s">
        <v>34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4"/>
      <c r="GY10" s="424"/>
      <c r="GZ10" s="424"/>
      <c r="HA10" s="424"/>
      <c r="HB10" s="424"/>
      <c r="HC10" s="424"/>
      <c r="HD10" s="424"/>
      <c r="HE10" s="424"/>
      <c r="HF10" s="424"/>
      <c r="HG10" s="424"/>
      <c r="HH10" s="424"/>
      <c r="HI10" s="424"/>
      <c r="HJ10" s="424"/>
      <c r="HK10" s="424"/>
      <c r="HL10" s="424"/>
      <c r="HM10" s="424"/>
      <c r="HN10" s="424"/>
      <c r="HO10" s="424"/>
      <c r="HP10" s="424"/>
      <c r="HQ10" s="424"/>
      <c r="HR10" s="424"/>
      <c r="HS10" s="424"/>
      <c r="HT10" s="424"/>
      <c r="HU10" s="424"/>
      <c r="HV10" s="424"/>
      <c r="HW10" s="424"/>
      <c r="HX10" s="424"/>
      <c r="HY10" s="424"/>
      <c r="HZ10" s="424"/>
      <c r="IA10" s="424"/>
      <c r="IB10" s="424"/>
      <c r="IC10" s="424"/>
      <c r="ID10" s="424"/>
      <c r="IE10" s="424"/>
      <c r="IF10" s="424"/>
      <c r="IG10" s="424"/>
      <c r="IH10" s="424"/>
      <c r="II10" s="424"/>
      <c r="IJ10" s="424"/>
      <c r="IK10" s="424"/>
      <c r="IL10" s="424"/>
      <c r="IM10" s="424"/>
      <c r="IN10" s="424"/>
      <c r="IO10" s="424"/>
      <c r="IP10" s="424"/>
      <c r="IQ10" s="424"/>
      <c r="IR10" s="424"/>
      <c r="IS10" s="424"/>
      <c r="IT10" s="424"/>
      <c r="IU10" s="424"/>
      <c r="IV10" s="424"/>
    </row>
    <row r="11" spans="1:256" ht="37.5">
      <c r="A11" s="425" t="s">
        <v>1425</v>
      </c>
      <c r="B11" s="426">
        <f>250+150</f>
        <v>400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7"/>
      <c r="DY11" s="427"/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7"/>
      <c r="EO11" s="427"/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427"/>
      <c r="FI11" s="427"/>
      <c r="FJ11" s="427"/>
      <c r="FK11" s="427"/>
      <c r="FL11" s="427"/>
      <c r="FM11" s="427"/>
      <c r="FN11" s="427"/>
      <c r="FO11" s="427"/>
      <c r="FP11" s="427"/>
      <c r="FQ11" s="427"/>
      <c r="FR11" s="427"/>
      <c r="FS11" s="427"/>
      <c r="FT11" s="427"/>
      <c r="FU11" s="427"/>
      <c r="FV11" s="427"/>
      <c r="FW11" s="427"/>
      <c r="FX11" s="427"/>
      <c r="FY11" s="427"/>
      <c r="FZ11" s="427"/>
      <c r="GA11" s="427"/>
      <c r="GB11" s="427"/>
      <c r="GC11" s="427"/>
      <c r="GD11" s="427"/>
      <c r="GE11" s="427"/>
      <c r="GF11" s="427"/>
      <c r="GG11" s="427"/>
      <c r="GH11" s="427"/>
      <c r="GI11" s="427"/>
      <c r="GJ11" s="427"/>
      <c r="GK11" s="427"/>
      <c r="GL11" s="427"/>
      <c r="GM11" s="427"/>
      <c r="GN11" s="427"/>
      <c r="GO11" s="427"/>
      <c r="GP11" s="427"/>
      <c r="GQ11" s="427"/>
      <c r="GR11" s="427"/>
      <c r="GS11" s="427"/>
      <c r="GT11" s="427"/>
      <c r="GU11" s="427"/>
      <c r="GV11" s="427"/>
      <c r="GW11" s="427"/>
      <c r="GX11" s="427"/>
      <c r="GY11" s="427"/>
      <c r="GZ11" s="427"/>
      <c r="HA11" s="427"/>
      <c r="HB11" s="427"/>
      <c r="HC11" s="427"/>
      <c r="HD11" s="427"/>
      <c r="HE11" s="427"/>
      <c r="HF11" s="427"/>
      <c r="HG11" s="427"/>
      <c r="HH11" s="427"/>
      <c r="HI11" s="427"/>
      <c r="HJ11" s="427"/>
      <c r="HK11" s="427"/>
      <c r="HL11" s="427"/>
      <c r="HM11" s="427"/>
      <c r="HN11" s="427"/>
      <c r="HO11" s="427"/>
      <c r="HP11" s="427"/>
      <c r="HQ11" s="427"/>
      <c r="HR11" s="427"/>
      <c r="HS11" s="427"/>
      <c r="HT11" s="427"/>
      <c r="HU11" s="427"/>
      <c r="HV11" s="427"/>
      <c r="HW11" s="427"/>
      <c r="HX11" s="427"/>
      <c r="HY11" s="427"/>
      <c r="HZ11" s="427"/>
      <c r="IA11" s="427"/>
      <c r="IB11" s="427"/>
      <c r="IC11" s="427"/>
      <c r="ID11" s="427"/>
      <c r="IE11" s="427"/>
      <c r="IF11" s="427"/>
      <c r="IG11" s="427"/>
      <c r="IH11" s="427"/>
      <c r="II11" s="427"/>
      <c r="IJ11" s="427"/>
      <c r="IK11" s="427"/>
      <c r="IL11" s="427"/>
      <c r="IM11" s="427"/>
      <c r="IN11" s="427"/>
      <c r="IO11" s="427"/>
      <c r="IP11" s="427"/>
      <c r="IQ11" s="427"/>
      <c r="IR11" s="427"/>
      <c r="IS11" s="427"/>
      <c r="IT11" s="427"/>
      <c r="IU11" s="427"/>
      <c r="IV11" s="427"/>
    </row>
    <row r="12" spans="1:256" ht="37.5">
      <c r="A12" s="425" t="s">
        <v>1426</v>
      </c>
      <c r="B12" s="426">
        <f>358.3+400+450-400-450+160-160</f>
        <v>358.29999999999995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/>
      <c r="GJ12" s="427"/>
      <c r="GK12" s="427"/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7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7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7"/>
      <c r="IK12" s="427"/>
      <c r="IL12" s="427"/>
      <c r="IM12" s="427"/>
      <c r="IN12" s="427"/>
      <c r="IO12" s="427"/>
      <c r="IP12" s="427"/>
      <c r="IQ12" s="427"/>
      <c r="IR12" s="427"/>
      <c r="IS12" s="427"/>
      <c r="IT12" s="427"/>
      <c r="IU12" s="427"/>
      <c r="IV12" s="427"/>
    </row>
    <row r="13" spans="1:2" ht="37.5">
      <c r="A13" s="425" t="s">
        <v>1427</v>
      </c>
      <c r="B13" s="428">
        <f>250-250</f>
        <v>0</v>
      </c>
    </row>
    <row r="14" spans="1:2" ht="39" customHeight="1" hidden="1">
      <c r="A14" s="425" t="s">
        <v>1430</v>
      </c>
      <c r="B14" s="428"/>
    </row>
    <row r="15" spans="1:2" ht="37.5">
      <c r="A15" s="425" t="s">
        <v>1428</v>
      </c>
      <c r="B15" s="428">
        <f>220-220</f>
        <v>0</v>
      </c>
    </row>
    <row r="16" spans="1:2" ht="37.5">
      <c r="A16" s="425" t="s">
        <v>1429</v>
      </c>
      <c r="B16" s="428">
        <f>700+1200-700-1200</f>
        <v>0</v>
      </c>
    </row>
    <row r="17" spans="1:2" ht="18.75">
      <c r="A17" s="429" t="s">
        <v>1421</v>
      </c>
      <c r="B17" s="430">
        <f>SUM(B11:B16)</f>
        <v>758.3</v>
      </c>
    </row>
  </sheetData>
  <sheetProtection/>
  <mergeCells count="5">
    <mergeCell ref="A1:B1"/>
    <mergeCell ref="A2:B2"/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1" sqref="A1:B16"/>
    </sheetView>
  </sheetViews>
  <sheetFormatPr defaultColWidth="8.7109375" defaultRowHeight="15"/>
  <cols>
    <col min="1" max="1" width="57.28125" style="420" customWidth="1"/>
    <col min="2" max="2" width="20.28125" style="420" customWidth="1"/>
    <col min="3" max="16384" width="8.7109375" style="420" customWidth="1"/>
  </cols>
  <sheetData>
    <row r="1" spans="1:256" ht="15" customHeight="1">
      <c r="A1" s="666" t="s">
        <v>0</v>
      </c>
      <c r="B1" s="666"/>
      <c r="C1" s="42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" customHeight="1">
      <c r="A2" s="667" t="s">
        <v>1</v>
      </c>
      <c r="B2" s="667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 customHeight="1">
      <c r="A3" s="667" t="s">
        <v>2</v>
      </c>
      <c r="B3" s="667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customHeight="1">
      <c r="A4" s="380"/>
      <c r="B4" s="384" t="s">
        <v>1497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customHeight="1">
      <c r="A5" s="667" t="s">
        <v>1450</v>
      </c>
      <c r="B5" s="66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81" customHeight="1">
      <c r="A7" s="668" t="s">
        <v>1451</v>
      </c>
      <c r="B7" s="668"/>
    </row>
    <row r="10" spans="1:256" ht="39" customHeight="1">
      <c r="A10" s="422" t="s">
        <v>1416</v>
      </c>
      <c r="B10" s="423" t="s">
        <v>34</v>
      </c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4"/>
      <c r="GY10" s="424"/>
      <c r="GZ10" s="424"/>
      <c r="HA10" s="424"/>
      <c r="HB10" s="424"/>
      <c r="HC10" s="424"/>
      <c r="HD10" s="424"/>
      <c r="HE10" s="424"/>
      <c r="HF10" s="424"/>
      <c r="HG10" s="424"/>
      <c r="HH10" s="424"/>
      <c r="HI10" s="424"/>
      <c r="HJ10" s="424"/>
      <c r="HK10" s="424"/>
      <c r="HL10" s="424"/>
      <c r="HM10" s="424"/>
      <c r="HN10" s="424"/>
      <c r="HO10" s="424"/>
      <c r="HP10" s="424"/>
      <c r="HQ10" s="424"/>
      <c r="HR10" s="424"/>
      <c r="HS10" s="424"/>
      <c r="HT10" s="424"/>
      <c r="HU10" s="424"/>
      <c r="HV10" s="424"/>
      <c r="HW10" s="424"/>
      <c r="HX10" s="424"/>
      <c r="HY10" s="424"/>
      <c r="HZ10" s="424"/>
      <c r="IA10" s="424"/>
      <c r="IB10" s="424"/>
      <c r="IC10" s="424"/>
      <c r="ID10" s="424"/>
      <c r="IE10" s="424"/>
      <c r="IF10" s="424"/>
      <c r="IG10" s="424"/>
      <c r="IH10" s="424"/>
      <c r="II10" s="424"/>
      <c r="IJ10" s="424"/>
      <c r="IK10" s="424"/>
      <c r="IL10" s="424"/>
      <c r="IM10" s="424"/>
      <c r="IN10" s="424"/>
      <c r="IO10" s="424"/>
      <c r="IP10" s="424"/>
      <c r="IQ10" s="424"/>
      <c r="IR10" s="424"/>
      <c r="IS10" s="424"/>
      <c r="IT10" s="424"/>
      <c r="IU10" s="424"/>
      <c r="IV10" s="424"/>
    </row>
    <row r="11" spans="1:256" ht="37.5" hidden="1">
      <c r="A11" s="425" t="s">
        <v>1425</v>
      </c>
      <c r="B11" s="426">
        <f>150-150</f>
        <v>0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7"/>
      <c r="DY11" s="427"/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7"/>
      <c r="EO11" s="427"/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427"/>
      <c r="FI11" s="427"/>
      <c r="FJ11" s="427"/>
      <c r="FK11" s="427"/>
      <c r="FL11" s="427"/>
      <c r="FM11" s="427"/>
      <c r="FN11" s="427"/>
      <c r="FO11" s="427"/>
      <c r="FP11" s="427"/>
      <c r="FQ11" s="427"/>
      <c r="FR11" s="427"/>
      <c r="FS11" s="427"/>
      <c r="FT11" s="427"/>
      <c r="FU11" s="427"/>
      <c r="FV11" s="427"/>
      <c r="FW11" s="427"/>
      <c r="FX11" s="427"/>
      <c r="FY11" s="427"/>
      <c r="FZ11" s="427"/>
      <c r="GA11" s="427"/>
      <c r="GB11" s="427"/>
      <c r="GC11" s="427"/>
      <c r="GD11" s="427"/>
      <c r="GE11" s="427"/>
      <c r="GF11" s="427"/>
      <c r="GG11" s="427"/>
      <c r="GH11" s="427"/>
      <c r="GI11" s="427"/>
      <c r="GJ11" s="427"/>
      <c r="GK11" s="427"/>
      <c r="GL11" s="427"/>
      <c r="GM11" s="427"/>
      <c r="GN11" s="427"/>
      <c r="GO11" s="427"/>
      <c r="GP11" s="427"/>
      <c r="GQ11" s="427"/>
      <c r="GR11" s="427"/>
      <c r="GS11" s="427"/>
      <c r="GT11" s="427"/>
      <c r="GU11" s="427"/>
      <c r="GV11" s="427"/>
      <c r="GW11" s="427"/>
      <c r="GX11" s="427"/>
      <c r="GY11" s="427"/>
      <c r="GZ11" s="427"/>
      <c r="HA11" s="427"/>
      <c r="HB11" s="427"/>
      <c r="HC11" s="427"/>
      <c r="HD11" s="427"/>
      <c r="HE11" s="427"/>
      <c r="HF11" s="427"/>
      <c r="HG11" s="427"/>
      <c r="HH11" s="427"/>
      <c r="HI11" s="427"/>
      <c r="HJ11" s="427"/>
      <c r="HK11" s="427"/>
      <c r="HL11" s="427"/>
      <c r="HM11" s="427"/>
      <c r="HN11" s="427"/>
      <c r="HO11" s="427"/>
      <c r="HP11" s="427"/>
      <c r="HQ11" s="427"/>
      <c r="HR11" s="427"/>
      <c r="HS11" s="427"/>
      <c r="HT11" s="427"/>
      <c r="HU11" s="427"/>
      <c r="HV11" s="427"/>
      <c r="HW11" s="427"/>
      <c r="HX11" s="427"/>
      <c r="HY11" s="427"/>
      <c r="HZ11" s="427"/>
      <c r="IA11" s="427"/>
      <c r="IB11" s="427"/>
      <c r="IC11" s="427"/>
      <c r="ID11" s="427"/>
      <c r="IE11" s="427"/>
      <c r="IF11" s="427"/>
      <c r="IG11" s="427"/>
      <c r="IH11" s="427"/>
      <c r="II11" s="427"/>
      <c r="IJ11" s="427"/>
      <c r="IK11" s="427"/>
      <c r="IL11" s="427"/>
      <c r="IM11" s="427"/>
      <c r="IN11" s="427"/>
      <c r="IO11" s="427"/>
      <c r="IP11" s="427"/>
      <c r="IQ11" s="427"/>
      <c r="IR11" s="427"/>
      <c r="IS11" s="427"/>
      <c r="IT11" s="427"/>
      <c r="IU11" s="427"/>
      <c r="IV11" s="427"/>
    </row>
    <row r="12" spans="1:256" ht="18.75">
      <c r="A12" s="425" t="s">
        <v>1417</v>
      </c>
      <c r="B12" s="426">
        <v>500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/>
      <c r="GJ12" s="427"/>
      <c r="GK12" s="427"/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7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7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7"/>
      <c r="IK12" s="427"/>
      <c r="IL12" s="427"/>
      <c r="IM12" s="427"/>
      <c r="IN12" s="427"/>
      <c r="IO12" s="427"/>
      <c r="IP12" s="427"/>
      <c r="IQ12" s="427"/>
      <c r="IR12" s="427"/>
      <c r="IS12" s="427"/>
      <c r="IT12" s="427"/>
      <c r="IU12" s="427"/>
      <c r="IV12" s="427"/>
    </row>
    <row r="13" spans="1:2" ht="37.5">
      <c r="A13" s="425" t="s">
        <v>1452</v>
      </c>
      <c r="B13" s="428">
        <f>500-154.2</f>
        <v>345.8</v>
      </c>
    </row>
    <row r="14" spans="1:2" ht="37.5" hidden="1">
      <c r="A14" s="425" t="s">
        <v>1453</v>
      </c>
      <c r="B14" s="428">
        <f>300-300</f>
        <v>0</v>
      </c>
    </row>
    <row r="15" spans="1:2" ht="37.5">
      <c r="A15" s="425" t="s">
        <v>1419</v>
      </c>
      <c r="B15" s="428">
        <v>250</v>
      </c>
    </row>
    <row r="16" spans="1:2" ht="18.75">
      <c r="A16" s="429" t="s">
        <v>1421</v>
      </c>
      <c r="B16" s="430">
        <f>SUM(B11:B15)</f>
        <v>1095.8</v>
      </c>
    </row>
  </sheetData>
  <sheetProtection/>
  <mergeCells count="5">
    <mergeCell ref="A1:B1"/>
    <mergeCell ref="A2:B2"/>
    <mergeCell ref="A3:B3"/>
    <mergeCell ref="A5:B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5"/>
    </sheetView>
  </sheetViews>
  <sheetFormatPr defaultColWidth="8.7109375" defaultRowHeight="15"/>
  <cols>
    <col min="1" max="1" width="78.8515625" style="420" customWidth="1"/>
    <col min="2" max="2" width="20.57421875" style="420" customWidth="1"/>
    <col min="3" max="16384" width="8.7109375" style="420" customWidth="1"/>
  </cols>
  <sheetData>
    <row r="1" spans="1:3" s="4" customFormat="1" ht="15" customHeight="1">
      <c r="A1" s="666" t="s">
        <v>0</v>
      </c>
      <c r="B1" s="666"/>
      <c r="C1" s="421"/>
    </row>
    <row r="2" spans="1:3" s="4" customFormat="1" ht="15" customHeight="1">
      <c r="A2" s="667" t="s">
        <v>1</v>
      </c>
      <c r="B2" s="667"/>
      <c r="C2" s="5"/>
    </row>
    <row r="3" spans="1:3" s="4" customFormat="1" ht="15" customHeight="1">
      <c r="A3" s="667" t="s">
        <v>2</v>
      </c>
      <c r="B3" s="667"/>
      <c r="C3" s="5"/>
    </row>
    <row r="4" spans="1:3" s="4" customFormat="1" ht="15" customHeight="1">
      <c r="A4" s="667" t="s">
        <v>1495</v>
      </c>
      <c r="B4" s="667"/>
      <c r="C4" s="5"/>
    </row>
    <row r="5" spans="1:3" s="4" customFormat="1" ht="15" customHeight="1">
      <c r="A5" s="667" t="s">
        <v>1454</v>
      </c>
      <c r="B5" s="667"/>
      <c r="C5" s="5"/>
    </row>
    <row r="7" spans="1:2" ht="75" customHeight="1">
      <c r="A7" s="669" t="s">
        <v>1455</v>
      </c>
      <c r="B7" s="669"/>
    </row>
    <row r="10" spans="1:2" s="424" customFormat="1" ht="39" customHeight="1">
      <c r="A10" s="422" t="s">
        <v>1416</v>
      </c>
      <c r="B10" s="475" t="s">
        <v>34</v>
      </c>
    </row>
    <row r="11" spans="1:2" s="424" customFormat="1" ht="39" customHeight="1">
      <c r="A11" s="432" t="s">
        <v>1420</v>
      </c>
      <c r="B11" s="476">
        <f>984.2-642.4</f>
        <v>341.80000000000007</v>
      </c>
    </row>
    <row r="12" spans="1:2" ht="21" customHeight="1">
      <c r="A12" s="432" t="s">
        <v>1426</v>
      </c>
      <c r="B12" s="428">
        <f>96.3-96.3</f>
        <v>0</v>
      </c>
    </row>
    <row r="13" spans="1:2" ht="24" customHeight="1">
      <c r="A13" s="432" t="s">
        <v>1452</v>
      </c>
      <c r="B13" s="428">
        <f>75+376.2</f>
        <v>451.2</v>
      </c>
    </row>
    <row r="14" spans="1:2" ht="27" customHeight="1">
      <c r="A14" s="432" t="s">
        <v>1430</v>
      </c>
      <c r="B14" s="428">
        <v>491.8</v>
      </c>
    </row>
    <row r="15" spans="1:2" ht="19.5" customHeight="1">
      <c r="A15" s="433" t="s">
        <v>1421</v>
      </c>
      <c r="B15" s="430">
        <f>SUM(B11:B14)</f>
        <v>1284.8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0"/>
    </sheetView>
  </sheetViews>
  <sheetFormatPr defaultColWidth="9.140625" defaultRowHeight="15"/>
  <cols>
    <col min="1" max="1" width="6.140625" style="0" bestFit="1" customWidth="1"/>
    <col min="2" max="2" width="78.28125" style="0" customWidth="1"/>
    <col min="3" max="3" width="13.8515625" style="0" customWidth="1"/>
  </cols>
  <sheetData>
    <row r="1" s="523" customFormat="1" ht="15">
      <c r="C1" s="524" t="s">
        <v>0</v>
      </c>
    </row>
    <row r="2" s="523" customFormat="1" ht="15">
      <c r="C2" s="525" t="s">
        <v>1</v>
      </c>
    </row>
    <row r="3" s="523" customFormat="1" ht="15">
      <c r="C3" s="525" t="s">
        <v>2</v>
      </c>
    </row>
    <row r="4" s="523" customFormat="1" ht="15">
      <c r="C4" s="485" t="s">
        <v>1495</v>
      </c>
    </row>
    <row r="5" s="523" customFormat="1" ht="15">
      <c r="C5" s="526" t="s">
        <v>1478</v>
      </c>
    </row>
    <row r="6" s="523" customFormat="1" ht="15">
      <c r="C6" s="527"/>
    </row>
    <row r="7" spans="1:3" ht="18.75">
      <c r="A7" s="670"/>
      <c r="B7" s="670"/>
      <c r="C7" s="670"/>
    </row>
    <row r="8" spans="1:3" ht="38.25" customHeight="1">
      <c r="A8" s="671" t="s">
        <v>1479</v>
      </c>
      <c r="B8" s="671"/>
      <c r="C8" s="671"/>
    </row>
    <row r="9" ht="18.75">
      <c r="A9" s="528"/>
    </row>
    <row r="10" spans="1:3" s="529" customFormat="1" ht="21" customHeight="1">
      <c r="A10" s="672" t="s">
        <v>1248</v>
      </c>
      <c r="B10" s="672" t="s">
        <v>257</v>
      </c>
      <c r="C10" s="673" t="s">
        <v>1480</v>
      </c>
    </row>
    <row r="11" spans="1:3" s="529" customFormat="1" ht="21" customHeight="1">
      <c r="A11" s="672"/>
      <c r="B11" s="672"/>
      <c r="C11" s="674"/>
    </row>
    <row r="12" spans="1:3" ht="16.5" customHeight="1">
      <c r="A12" s="530">
        <v>1</v>
      </c>
      <c r="B12" s="530">
        <v>2</v>
      </c>
      <c r="C12" s="530">
        <v>3</v>
      </c>
    </row>
    <row r="13" spans="1:3" ht="42.75" customHeight="1">
      <c r="A13" s="530">
        <v>1</v>
      </c>
      <c r="B13" s="531" t="s">
        <v>1481</v>
      </c>
      <c r="C13" s="532">
        <f>11098.4-11098.4+8000</f>
        <v>8000</v>
      </c>
    </row>
    <row r="14" spans="1:3" ht="18.75" customHeight="1">
      <c r="A14" s="533"/>
      <c r="B14" s="533" t="s">
        <v>1482</v>
      </c>
      <c r="C14" s="534">
        <f>C13</f>
        <v>8000</v>
      </c>
    </row>
    <row r="15" spans="1:3" ht="51" customHeight="1">
      <c r="A15" s="675">
        <v>2</v>
      </c>
      <c r="B15" s="531" t="s">
        <v>1483</v>
      </c>
      <c r="C15" s="532">
        <f>C16+C17</f>
        <v>0</v>
      </c>
    </row>
    <row r="16" spans="1:3" ht="54" customHeight="1">
      <c r="A16" s="675"/>
      <c r="B16" s="531" t="s">
        <v>1484</v>
      </c>
      <c r="C16" s="532">
        <v>-12000</v>
      </c>
    </row>
    <row r="17" spans="1:3" ht="51.75" customHeight="1">
      <c r="A17" s="675"/>
      <c r="B17" s="531" t="s">
        <v>1485</v>
      </c>
      <c r="C17" s="530">
        <v>12000</v>
      </c>
    </row>
    <row r="18" spans="1:3" ht="43.5" customHeight="1">
      <c r="A18" s="530">
        <v>3</v>
      </c>
      <c r="B18" s="531" t="s">
        <v>1488</v>
      </c>
      <c r="C18" s="530">
        <v>-8000</v>
      </c>
    </row>
    <row r="19" spans="1:3" ht="42.75" customHeight="1">
      <c r="A19" s="533"/>
      <c r="B19" s="533" t="s">
        <v>1486</v>
      </c>
      <c r="C19" s="534">
        <f>C15+C18</f>
        <v>-8000</v>
      </c>
    </row>
    <row r="20" spans="1:3" ht="21" customHeight="1">
      <c r="A20" s="533"/>
      <c r="B20" s="533" t="s">
        <v>1487</v>
      </c>
      <c r="C20" s="534">
        <f>C19+C14</f>
        <v>0</v>
      </c>
    </row>
    <row r="21" ht="15.75">
      <c r="A21" s="535"/>
    </row>
  </sheetData>
  <sheetProtection/>
  <mergeCells count="6">
    <mergeCell ref="A7:C7"/>
    <mergeCell ref="A8:C8"/>
    <mergeCell ref="A10:A11"/>
    <mergeCell ref="B10:B11"/>
    <mergeCell ref="C10:C11"/>
    <mergeCell ref="A15:A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" sqref="A1:E17"/>
    </sheetView>
  </sheetViews>
  <sheetFormatPr defaultColWidth="10.140625" defaultRowHeight="15"/>
  <cols>
    <col min="1" max="1" width="31.00390625" style="481" customWidth="1"/>
    <col min="2" max="2" width="14.28125" style="481" customWidth="1"/>
    <col min="3" max="3" width="20.7109375" style="481" customWidth="1"/>
    <col min="4" max="4" width="18.28125" style="481" customWidth="1"/>
    <col min="5" max="5" width="18.140625" style="481" customWidth="1"/>
    <col min="6" max="8" width="10.140625" style="481" customWidth="1"/>
    <col min="9" max="9" width="11.421875" style="481" customWidth="1"/>
    <col min="10" max="16384" width="10.140625" style="481" customWidth="1"/>
  </cols>
  <sheetData>
    <row r="1" spans="2:5" ht="15">
      <c r="B1" s="482"/>
      <c r="C1" s="482"/>
      <c r="D1" s="482"/>
      <c r="E1" s="483" t="s">
        <v>0</v>
      </c>
    </row>
    <row r="2" spans="2:5" ht="15">
      <c r="B2" s="482"/>
      <c r="C2" s="482"/>
      <c r="D2" s="482"/>
      <c r="E2" s="484" t="s">
        <v>1</v>
      </c>
    </row>
    <row r="3" spans="2:5" ht="15">
      <c r="B3" s="482"/>
      <c r="C3" s="482"/>
      <c r="D3" s="482"/>
      <c r="E3" s="484" t="s">
        <v>2</v>
      </c>
    </row>
    <row r="4" spans="2:5" ht="12.75">
      <c r="B4" s="482"/>
      <c r="C4" s="482"/>
      <c r="D4" s="482"/>
      <c r="E4" s="485" t="s">
        <v>1495</v>
      </c>
    </row>
    <row r="5" spans="2:5" ht="15">
      <c r="B5" s="482"/>
      <c r="C5" s="482"/>
      <c r="D5" s="482"/>
      <c r="E5" s="486" t="s">
        <v>1457</v>
      </c>
    </row>
    <row r="6" spans="5:7" ht="12.75">
      <c r="E6" s="487"/>
      <c r="F6" s="487"/>
      <c r="G6" s="487"/>
    </row>
    <row r="7" spans="5:7" ht="12.75">
      <c r="E7" s="487"/>
      <c r="F7" s="487"/>
      <c r="G7" s="487"/>
    </row>
    <row r="8" spans="1:5" ht="46.5" customHeight="1">
      <c r="A8" s="676" t="s">
        <v>1458</v>
      </c>
      <c r="B8" s="676"/>
      <c r="C8" s="676"/>
      <c r="D8" s="676"/>
      <c r="E8" s="676"/>
    </row>
    <row r="9" spans="1:5" ht="18.75">
      <c r="A9" s="488"/>
      <c r="B9" s="488"/>
      <c r="C9" s="488"/>
      <c r="D9" s="488"/>
      <c r="E9" s="488"/>
    </row>
    <row r="10" spans="1:5" ht="15.75" thickBot="1">
      <c r="A10" s="489"/>
      <c r="B10" s="489"/>
      <c r="C10" s="489"/>
      <c r="D10" s="489"/>
      <c r="E10" s="486" t="s">
        <v>1459</v>
      </c>
    </row>
    <row r="11" spans="1:256" ht="45">
      <c r="A11" s="490"/>
      <c r="B11" s="491" t="s">
        <v>1460</v>
      </c>
      <c r="C11" s="491" t="s">
        <v>1461</v>
      </c>
      <c r="D11" s="491" t="s">
        <v>1462</v>
      </c>
      <c r="E11" s="492" t="s">
        <v>1463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8" ht="15">
      <c r="A12" s="493"/>
      <c r="B12" s="494"/>
      <c r="C12" s="494"/>
      <c r="D12" s="494"/>
      <c r="E12" s="495"/>
      <c r="F12" s="487"/>
      <c r="G12" s="487"/>
      <c r="H12" s="487"/>
    </row>
    <row r="13" spans="1:8" ht="45">
      <c r="A13" s="496" t="s">
        <v>1464</v>
      </c>
      <c r="B13" s="497"/>
      <c r="C13" s="497">
        <v>30000</v>
      </c>
      <c r="D13" s="497">
        <v>30000</v>
      </c>
      <c r="E13" s="498">
        <f>B13+C13-D13</f>
        <v>0</v>
      </c>
      <c r="F13" s="487"/>
      <c r="G13" s="487"/>
      <c r="H13" s="487"/>
    </row>
    <row r="14" spans="1:8" ht="15">
      <c r="A14" s="499"/>
      <c r="B14" s="500"/>
      <c r="C14" s="500"/>
      <c r="D14" s="500"/>
      <c r="E14" s="501"/>
      <c r="F14" s="487"/>
      <c r="G14" s="487"/>
      <c r="H14" s="487"/>
    </row>
    <row r="15" spans="1:8" ht="30">
      <c r="A15" s="496" t="s">
        <v>1465</v>
      </c>
      <c r="B15" s="500">
        <v>0</v>
      </c>
      <c r="C15" s="497">
        <v>14900</v>
      </c>
      <c r="D15" s="497">
        <v>0</v>
      </c>
      <c r="E15" s="498">
        <f>B15+C15-D15</f>
        <v>14900</v>
      </c>
      <c r="F15" s="487"/>
      <c r="G15" s="487"/>
      <c r="H15" s="487"/>
    </row>
    <row r="16" spans="1:8" ht="15">
      <c r="A16" s="493"/>
      <c r="B16" s="494"/>
      <c r="C16" s="494"/>
      <c r="D16" s="494"/>
      <c r="E16" s="495"/>
      <c r="F16" s="487"/>
      <c r="G16" s="487"/>
      <c r="H16" s="487"/>
    </row>
    <row r="17" spans="1:8" ht="15" thickBot="1">
      <c r="A17" s="502" t="s">
        <v>1466</v>
      </c>
      <c r="B17" s="503">
        <f>B15+B13</f>
        <v>0</v>
      </c>
      <c r="C17" s="503">
        <f>C15+C13</f>
        <v>44900</v>
      </c>
      <c r="D17" s="503">
        <f>D15+D13</f>
        <v>30000</v>
      </c>
      <c r="E17" s="504">
        <f>E15+E13</f>
        <v>14900</v>
      </c>
      <c r="F17" s="487"/>
      <c r="G17" s="487"/>
      <c r="H17" s="487"/>
    </row>
    <row r="18" ht="12.75">
      <c r="D18" s="487"/>
    </row>
    <row r="19" ht="12.75">
      <c r="D19" s="487"/>
    </row>
    <row r="20" ht="12.75">
      <c r="D20" s="487"/>
    </row>
    <row r="21" ht="12.75">
      <c r="D21" s="487"/>
    </row>
  </sheetData>
  <sheetProtection/>
  <mergeCells count="1">
    <mergeCell ref="A8:E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1" sqref="A1:H14"/>
    </sheetView>
  </sheetViews>
  <sheetFormatPr defaultColWidth="10.140625" defaultRowHeight="15"/>
  <cols>
    <col min="1" max="1" width="38.00390625" style="481" customWidth="1"/>
    <col min="2" max="2" width="21.140625" style="481" customWidth="1"/>
    <col min="3" max="3" width="17.57421875" style="481" customWidth="1"/>
    <col min="4" max="4" width="16.421875" style="481" customWidth="1"/>
    <col min="5" max="5" width="18.140625" style="481" customWidth="1"/>
    <col min="6" max="6" width="17.57421875" style="481" customWidth="1"/>
    <col min="7" max="7" width="16.421875" style="481" customWidth="1"/>
    <col min="8" max="8" width="18.140625" style="481" customWidth="1"/>
    <col min="9" max="16384" width="10.140625" style="481" customWidth="1"/>
  </cols>
  <sheetData>
    <row r="1" spans="2:8" ht="15">
      <c r="B1" s="482"/>
      <c r="C1" s="482"/>
      <c r="D1" s="482"/>
      <c r="E1" s="483"/>
      <c r="F1" s="482"/>
      <c r="G1" s="482"/>
      <c r="H1" s="483" t="s">
        <v>0</v>
      </c>
    </row>
    <row r="2" spans="2:8" ht="15">
      <c r="B2" s="482"/>
      <c r="C2" s="482"/>
      <c r="D2" s="482"/>
      <c r="E2" s="484"/>
      <c r="F2" s="482"/>
      <c r="G2" s="482"/>
      <c r="H2" s="484" t="s">
        <v>1</v>
      </c>
    </row>
    <row r="3" spans="2:8" ht="15">
      <c r="B3" s="482"/>
      <c r="C3" s="482"/>
      <c r="D3" s="482"/>
      <c r="E3" s="484"/>
      <c r="F3" s="482"/>
      <c r="G3" s="482"/>
      <c r="H3" s="484" t="s">
        <v>2</v>
      </c>
    </row>
    <row r="4" spans="2:8" ht="15">
      <c r="B4" s="482"/>
      <c r="C4" s="482"/>
      <c r="D4" s="482"/>
      <c r="E4" s="484"/>
      <c r="F4" s="482"/>
      <c r="G4" s="482"/>
      <c r="H4" s="485" t="s">
        <v>1495</v>
      </c>
    </row>
    <row r="5" spans="2:8" ht="15">
      <c r="B5" s="482"/>
      <c r="C5" s="482"/>
      <c r="D5" s="482"/>
      <c r="E5" s="486"/>
      <c r="F5" s="482"/>
      <c r="G5" s="482"/>
      <c r="H5" s="486" t="s">
        <v>1467</v>
      </c>
    </row>
    <row r="6" spans="5:8" ht="12.75">
      <c r="E6" s="487"/>
      <c r="H6" s="487"/>
    </row>
    <row r="7" spans="5:8" ht="12.75">
      <c r="E7" s="487"/>
      <c r="H7" s="487"/>
    </row>
    <row r="8" spans="1:8" ht="39.75" customHeight="1">
      <c r="A8" s="676" t="s">
        <v>1468</v>
      </c>
      <c r="B8" s="676"/>
      <c r="C8" s="676"/>
      <c r="D8" s="676"/>
      <c r="E8" s="676"/>
      <c r="F8" s="676"/>
      <c r="G8" s="676"/>
      <c r="H8" s="676"/>
    </row>
    <row r="9" spans="1:8" ht="18.75">
      <c r="A9" s="488"/>
      <c r="B9" s="488"/>
      <c r="C9" s="488"/>
      <c r="D9" s="488"/>
      <c r="E9" s="488"/>
      <c r="F9" s="488"/>
      <c r="G9" s="488"/>
      <c r="H9" s="488"/>
    </row>
    <row r="10" spans="1:8" ht="15">
      <c r="A10" s="489"/>
      <c r="B10" s="489"/>
      <c r="C10" s="489"/>
      <c r="D10" s="489"/>
      <c r="E10" s="486"/>
      <c r="F10" s="489"/>
      <c r="G10" s="489"/>
      <c r="H10" s="486" t="s">
        <v>1459</v>
      </c>
    </row>
    <row r="11" spans="1:256" ht="45">
      <c r="A11" s="505" t="s">
        <v>1469</v>
      </c>
      <c r="B11" s="506" t="s">
        <v>1463</v>
      </c>
      <c r="C11" s="506" t="s">
        <v>1470</v>
      </c>
      <c r="D11" s="506" t="s">
        <v>1471</v>
      </c>
      <c r="E11" s="506" t="s">
        <v>1472</v>
      </c>
      <c r="F11" s="506" t="s">
        <v>1473</v>
      </c>
      <c r="G11" s="506" t="s">
        <v>1474</v>
      </c>
      <c r="H11" s="506" t="s">
        <v>1475</v>
      </c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spans="1:256" ht="30">
      <c r="A12" s="506" t="s">
        <v>1464</v>
      </c>
      <c r="B12" s="497">
        <v>0</v>
      </c>
      <c r="C12" s="497">
        <v>30000</v>
      </c>
      <c r="D12" s="497">
        <v>30000</v>
      </c>
      <c r="E12" s="497"/>
      <c r="F12" s="497">
        <v>30000</v>
      </c>
      <c r="G12" s="497">
        <v>30000</v>
      </c>
      <c r="H12" s="497">
        <f>E12+F12-G12</f>
        <v>0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spans="1:256" ht="15">
      <c r="A13" s="506" t="s">
        <v>1465</v>
      </c>
      <c r="B13" s="507">
        <v>14900</v>
      </c>
      <c r="C13" s="497">
        <v>20000</v>
      </c>
      <c r="D13" s="497">
        <v>10000</v>
      </c>
      <c r="E13" s="497">
        <f>B13+C13-D13</f>
        <v>24900</v>
      </c>
      <c r="F13" s="497">
        <v>30000</v>
      </c>
      <c r="G13" s="497">
        <v>10000</v>
      </c>
      <c r="H13" s="497">
        <f>E13+F13-G13</f>
        <v>44900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ht="14.25">
      <c r="A14" s="508" t="s">
        <v>1466</v>
      </c>
      <c r="B14" s="509">
        <f aca="true" t="shared" si="0" ref="B14:H14">B13+B12</f>
        <v>14900</v>
      </c>
      <c r="C14" s="509">
        <f t="shared" si="0"/>
        <v>50000</v>
      </c>
      <c r="D14" s="509">
        <f t="shared" si="0"/>
        <v>40000</v>
      </c>
      <c r="E14" s="509">
        <f t="shared" si="0"/>
        <v>24900</v>
      </c>
      <c r="F14" s="509">
        <f t="shared" si="0"/>
        <v>60000</v>
      </c>
      <c r="G14" s="509">
        <f t="shared" si="0"/>
        <v>40000</v>
      </c>
      <c r="H14" s="509">
        <f t="shared" si="0"/>
        <v>44900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4:7" ht="12.75">
      <c r="D15" s="487"/>
      <c r="G15" s="487"/>
    </row>
    <row r="16" spans="4:7" ht="12.75">
      <c r="D16" s="487"/>
      <c r="G16" s="487"/>
    </row>
    <row r="17" spans="4:7" ht="12.75">
      <c r="D17" s="487"/>
      <c r="G17" s="510"/>
    </row>
    <row r="18" spans="4:7" ht="12.75">
      <c r="D18" s="511"/>
      <c r="G18" s="487"/>
    </row>
  </sheetData>
  <sheetProtection/>
  <mergeCells count="1">
    <mergeCell ref="A8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B19"/>
    </sheetView>
  </sheetViews>
  <sheetFormatPr defaultColWidth="8.7109375" defaultRowHeight="15"/>
  <cols>
    <col min="1" max="1" width="76.7109375" style="420" customWidth="1"/>
    <col min="2" max="2" width="19.28125" style="434" customWidth="1"/>
    <col min="3" max="16384" width="8.7109375" style="420" customWidth="1"/>
  </cols>
  <sheetData>
    <row r="1" spans="1:3" s="4" customFormat="1" ht="15" customHeight="1">
      <c r="A1" s="666" t="s">
        <v>0</v>
      </c>
      <c r="B1" s="666"/>
      <c r="C1" s="421"/>
    </row>
    <row r="2" spans="1:3" s="4" customFormat="1" ht="15" customHeight="1">
      <c r="A2" s="667" t="s">
        <v>1</v>
      </c>
      <c r="B2" s="667"/>
      <c r="C2" s="5"/>
    </row>
    <row r="3" spans="1:3" s="4" customFormat="1" ht="15" customHeight="1">
      <c r="A3" s="667" t="s">
        <v>2</v>
      </c>
      <c r="B3" s="667"/>
      <c r="C3" s="5"/>
    </row>
    <row r="4" spans="1:3" s="4" customFormat="1" ht="15" customHeight="1">
      <c r="A4" s="667" t="s">
        <v>1495</v>
      </c>
      <c r="B4" s="667"/>
      <c r="C4" s="5"/>
    </row>
    <row r="5" spans="1:3" s="4" customFormat="1" ht="15" customHeight="1">
      <c r="A5" s="667" t="s">
        <v>1433</v>
      </c>
      <c r="B5" s="667"/>
      <c r="C5" s="5"/>
    </row>
    <row r="7" spans="1:2" ht="75" customHeight="1">
      <c r="A7" s="669" t="s">
        <v>1434</v>
      </c>
      <c r="B7" s="669"/>
    </row>
    <row r="10" spans="1:2" s="424" customFormat="1" ht="39" customHeight="1">
      <c r="A10" s="422" t="s">
        <v>1416</v>
      </c>
      <c r="B10" s="435" t="s">
        <v>34</v>
      </c>
    </row>
    <row r="11" spans="1:2" ht="27" customHeight="1">
      <c r="A11" s="425" t="s">
        <v>1417</v>
      </c>
      <c r="B11" s="436">
        <f>30533.5+3410+2467.3+5591.5</f>
        <v>42002.3</v>
      </c>
    </row>
    <row r="12" spans="1:2" ht="28.5" customHeight="1">
      <c r="A12" s="432" t="s">
        <v>1418</v>
      </c>
      <c r="B12" s="436">
        <f>5000+2033.2</f>
        <v>7033.2</v>
      </c>
    </row>
    <row r="13" spans="1:2" ht="28.5" customHeight="1">
      <c r="A13" s="432" t="s">
        <v>1419</v>
      </c>
      <c r="B13" s="436">
        <f>5000+2372+3311.1</f>
        <v>10683.1</v>
      </c>
    </row>
    <row r="14" spans="1:2" ht="28.5" customHeight="1">
      <c r="A14" s="432" t="s">
        <v>1420</v>
      </c>
      <c r="B14" s="436">
        <f>450+642.4+400</f>
        <v>1492.4</v>
      </c>
    </row>
    <row r="15" spans="1:2" ht="28.5" customHeight="1">
      <c r="A15" s="432" t="s">
        <v>1426</v>
      </c>
      <c r="B15" s="436">
        <f>1047.8+270</f>
        <v>1317.8</v>
      </c>
    </row>
    <row r="16" spans="1:2" ht="28.5" customHeight="1">
      <c r="A16" s="432" t="s">
        <v>1427</v>
      </c>
      <c r="B16" s="436">
        <v>3000</v>
      </c>
    </row>
    <row r="17" spans="1:2" ht="28.5" customHeight="1">
      <c r="A17" s="432" t="s">
        <v>1452</v>
      </c>
      <c r="B17" s="436">
        <v>200</v>
      </c>
    </row>
    <row r="18" spans="1:2" ht="28.5" customHeight="1">
      <c r="A18" s="432" t="s">
        <v>1428</v>
      </c>
      <c r="B18" s="436">
        <v>97</v>
      </c>
    </row>
    <row r="19" spans="1:2" ht="19.5" customHeight="1">
      <c r="A19" s="433" t="s">
        <v>1421</v>
      </c>
      <c r="B19" s="437">
        <f>SUM(B11:B18)</f>
        <v>65825.8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7">
      <selection activeCell="E4" sqref="E4"/>
    </sheetView>
  </sheetViews>
  <sheetFormatPr defaultColWidth="10.00390625" defaultRowHeight="15"/>
  <cols>
    <col min="1" max="1" width="28.28125" style="383" customWidth="1"/>
    <col min="2" max="2" width="58.7109375" style="383" customWidth="1"/>
    <col min="3" max="3" width="11.7109375" style="385" customWidth="1"/>
    <col min="4" max="4" width="10.7109375" style="385" customWidth="1"/>
    <col min="5" max="5" width="11.57421875" style="385" customWidth="1"/>
    <col min="6" max="16384" width="10.00390625" style="383" customWidth="1"/>
  </cols>
  <sheetData>
    <row r="1" spans="2:5" ht="12.75">
      <c r="B1" s="1"/>
      <c r="C1" s="1"/>
      <c r="D1" s="2"/>
      <c r="E1" s="2" t="s">
        <v>0</v>
      </c>
    </row>
    <row r="2" spans="2:5" ht="12.75">
      <c r="B2" s="384"/>
      <c r="C2" s="1"/>
      <c r="D2" s="2"/>
      <c r="E2" s="2" t="s">
        <v>1</v>
      </c>
    </row>
    <row r="3" spans="2:5" ht="12.75">
      <c r="B3" s="384"/>
      <c r="C3" s="1"/>
      <c r="D3" s="2"/>
      <c r="E3" s="2" t="s">
        <v>2</v>
      </c>
    </row>
    <row r="4" spans="2:5" ht="12.75">
      <c r="B4" s="384"/>
      <c r="C4" s="1"/>
      <c r="D4" s="2"/>
      <c r="E4" s="2" t="s">
        <v>1435</v>
      </c>
    </row>
    <row r="5" spans="2:5" ht="12.75">
      <c r="B5" s="384"/>
      <c r="C5" s="1"/>
      <c r="D5" s="2"/>
      <c r="E5" s="2" t="s">
        <v>1385</v>
      </c>
    </row>
    <row r="7" spans="1:5" s="388" customFormat="1" ht="57" customHeight="1">
      <c r="A7" s="551" t="s">
        <v>1386</v>
      </c>
      <c r="B7" s="551"/>
      <c r="C7" s="386"/>
      <c r="D7" s="387"/>
      <c r="E7" s="387"/>
    </row>
    <row r="8" spans="1:5" ht="19.5" thickBot="1">
      <c r="A8" s="389"/>
      <c r="B8" s="389"/>
      <c r="C8" s="390"/>
      <c r="D8" s="390"/>
      <c r="E8" s="390"/>
    </row>
    <row r="9" spans="1:5" s="388" customFormat="1" ht="30.75" customHeight="1">
      <c r="A9" s="391" t="s">
        <v>3</v>
      </c>
      <c r="B9" s="552" t="s">
        <v>1387</v>
      </c>
      <c r="C9" s="554" t="s">
        <v>1018</v>
      </c>
      <c r="D9" s="556" t="s">
        <v>1388</v>
      </c>
      <c r="E9" s="556" t="s">
        <v>1389</v>
      </c>
    </row>
    <row r="10" spans="1:5" s="388" customFormat="1" ht="27.75" customHeight="1" thickBot="1">
      <c r="A10" s="392" t="s">
        <v>4</v>
      </c>
      <c r="B10" s="553"/>
      <c r="C10" s="555"/>
      <c r="D10" s="557"/>
      <c r="E10" s="558"/>
    </row>
    <row r="11" spans="1:5" s="396" customFormat="1" ht="39" customHeight="1">
      <c r="A11" s="393" t="s">
        <v>1390</v>
      </c>
      <c r="B11" s="394" t="s">
        <v>1391</v>
      </c>
      <c r="C11" s="395">
        <f>C12</f>
        <v>35000</v>
      </c>
      <c r="D11" s="395">
        <f>D12</f>
        <v>35000</v>
      </c>
      <c r="E11" s="395">
        <f>D11-C11</f>
        <v>0</v>
      </c>
    </row>
    <row r="12" spans="1:5" s="396" customFormat="1" ht="45" customHeight="1">
      <c r="A12" s="397" t="s">
        <v>1392</v>
      </c>
      <c r="B12" s="398" t="s">
        <v>1393</v>
      </c>
      <c r="C12" s="399">
        <f>20000+15000</f>
        <v>35000</v>
      </c>
      <c r="D12" s="399">
        <f>20000+15000</f>
        <v>35000</v>
      </c>
      <c r="E12" s="400">
        <f aca="true" t="shared" si="0" ref="E12:E27">D12-C12</f>
        <v>0</v>
      </c>
    </row>
    <row r="13" spans="1:5" s="401" customFormat="1" ht="37.5" customHeight="1">
      <c r="A13" s="393" t="s">
        <v>1394</v>
      </c>
      <c r="B13" s="394" t="s">
        <v>1395</v>
      </c>
      <c r="C13" s="395">
        <f>C14+C15</f>
        <v>0</v>
      </c>
      <c r="D13" s="395">
        <f>D14+D15</f>
        <v>0</v>
      </c>
      <c r="E13" s="395">
        <f t="shared" si="0"/>
        <v>0</v>
      </c>
    </row>
    <row r="14" spans="1:5" s="401" customFormat="1" ht="49.5" customHeight="1">
      <c r="A14" s="402" t="s">
        <v>1396</v>
      </c>
      <c r="B14" s="403" t="s">
        <v>1397</v>
      </c>
      <c r="C14" s="400">
        <v>30000</v>
      </c>
      <c r="D14" s="399">
        <v>30000</v>
      </c>
      <c r="E14" s="400">
        <f t="shared" si="0"/>
        <v>0</v>
      </c>
    </row>
    <row r="15" spans="1:5" s="401" customFormat="1" ht="57" customHeight="1">
      <c r="A15" s="402" t="s">
        <v>1398</v>
      </c>
      <c r="B15" s="403" t="s">
        <v>1399</v>
      </c>
      <c r="C15" s="400">
        <v>-30000</v>
      </c>
      <c r="D15" s="399">
        <v>-30000</v>
      </c>
      <c r="E15" s="400">
        <f t="shared" si="0"/>
        <v>0</v>
      </c>
    </row>
    <row r="16" spans="1:5" s="401" customFormat="1" ht="31.5" hidden="1">
      <c r="A16" s="404" t="s">
        <v>1400</v>
      </c>
      <c r="B16" s="394" t="s">
        <v>1401</v>
      </c>
      <c r="C16" s="395"/>
      <c r="D16" s="395"/>
      <c r="E16" s="400">
        <f t="shared" si="0"/>
        <v>0</v>
      </c>
    </row>
    <row r="17" spans="1:5" s="401" customFormat="1" ht="30" customHeight="1">
      <c r="A17" s="404" t="s">
        <v>1400</v>
      </c>
      <c r="B17" s="394" t="s">
        <v>1401</v>
      </c>
      <c r="C17" s="395">
        <f>9846.9+350+1356.7+93135.9+501.5+146.7+1331.9+258.7-88.2+1382.5+3553.6</f>
        <v>111776.2</v>
      </c>
      <c r="D17" s="395">
        <f>9846.9+350+1356.7+93135.9+501.5+146.7+1331.9+258.7-88.2+1382.5+3553.6</f>
        <v>111776.2</v>
      </c>
      <c r="E17" s="395">
        <f t="shared" si="0"/>
        <v>0</v>
      </c>
    </row>
    <row r="18" spans="1:5" s="396" customFormat="1" ht="42" customHeight="1">
      <c r="A18" s="404" t="s">
        <v>1402</v>
      </c>
      <c r="B18" s="405" t="s">
        <v>1403</v>
      </c>
      <c r="C18" s="395">
        <f>C20+C21+C19</f>
        <v>11098.4</v>
      </c>
      <c r="D18" s="395">
        <f>D20+D21+D19</f>
        <v>11098.4</v>
      </c>
      <c r="E18" s="395">
        <f t="shared" si="0"/>
        <v>0</v>
      </c>
    </row>
    <row r="19" spans="1:5" s="401" customFormat="1" ht="50.25" customHeight="1">
      <c r="A19" s="402" t="s">
        <v>1404</v>
      </c>
      <c r="B19" s="403" t="s">
        <v>1405</v>
      </c>
      <c r="C19" s="400">
        <v>11098.4</v>
      </c>
      <c r="D19" s="399">
        <v>11098.4</v>
      </c>
      <c r="E19" s="400">
        <f t="shared" si="0"/>
        <v>0</v>
      </c>
    </row>
    <row r="20" spans="1:5" s="401" customFormat="1" ht="63.75" customHeight="1">
      <c r="A20" s="402" t="s">
        <v>1406</v>
      </c>
      <c r="B20" s="403" t="s">
        <v>1407</v>
      </c>
      <c r="C20" s="400">
        <v>-20000</v>
      </c>
      <c r="D20" s="399">
        <v>-20000</v>
      </c>
      <c r="E20" s="400">
        <f t="shared" si="0"/>
        <v>0</v>
      </c>
    </row>
    <row r="21" spans="1:5" s="401" customFormat="1" ht="75" customHeight="1">
      <c r="A21" s="402" t="s">
        <v>1408</v>
      </c>
      <c r="B21" s="403" t="s">
        <v>1409</v>
      </c>
      <c r="C21" s="400">
        <v>20000</v>
      </c>
      <c r="D21" s="399">
        <v>20000</v>
      </c>
      <c r="E21" s="400">
        <f t="shared" si="0"/>
        <v>0</v>
      </c>
    </row>
    <row r="22" spans="1:5" s="401" customFormat="1" ht="15.75" hidden="1">
      <c r="A22" s="406"/>
      <c r="B22" s="407"/>
      <c r="C22" s="408"/>
      <c r="D22" s="408"/>
      <c r="E22" s="408">
        <f t="shared" si="0"/>
        <v>0</v>
      </c>
    </row>
    <row r="23" spans="1:5" s="396" customFormat="1" ht="31.5" customHeight="1" hidden="1">
      <c r="A23" s="404" t="s">
        <v>1410</v>
      </c>
      <c r="B23" s="405" t="s">
        <v>1411</v>
      </c>
      <c r="C23" s="395">
        <f>C25</f>
        <v>0</v>
      </c>
      <c r="D23" s="395">
        <f>D25</f>
        <v>0</v>
      </c>
      <c r="E23" s="395">
        <f t="shared" si="0"/>
        <v>0</v>
      </c>
    </row>
    <row r="24" spans="1:5" s="401" customFormat="1" ht="15.75" hidden="1">
      <c r="A24" s="406"/>
      <c r="B24" s="407"/>
      <c r="C24" s="408"/>
      <c r="D24" s="408"/>
      <c r="E24" s="408">
        <f t="shared" si="0"/>
        <v>0</v>
      </c>
    </row>
    <row r="25" spans="1:5" s="401" customFormat="1" ht="47.25" hidden="1">
      <c r="A25" s="406" t="s">
        <v>1412</v>
      </c>
      <c r="B25" s="407" t="s">
        <v>1413</v>
      </c>
      <c r="C25" s="408"/>
      <c r="D25" s="408"/>
      <c r="E25" s="408">
        <f t="shared" si="0"/>
        <v>0</v>
      </c>
    </row>
    <row r="26" spans="1:5" s="401" customFormat="1" ht="15.75" hidden="1">
      <c r="A26" s="406"/>
      <c r="B26" s="407"/>
      <c r="C26" s="408"/>
      <c r="D26" s="408"/>
      <c r="E26" s="408">
        <f t="shared" si="0"/>
        <v>0</v>
      </c>
    </row>
    <row r="27" spans="1:5" s="401" customFormat="1" ht="24" customHeight="1" thickBot="1">
      <c r="A27" s="409"/>
      <c r="B27" s="410" t="s">
        <v>1414</v>
      </c>
      <c r="C27" s="411">
        <f>C11+C13+C18+C16+C23+C17</f>
        <v>157874.6</v>
      </c>
      <c r="D27" s="411">
        <f>D11+D13+D18+D16+D23+D17</f>
        <v>157874.6</v>
      </c>
      <c r="E27" s="411">
        <f t="shared" si="0"/>
        <v>0</v>
      </c>
    </row>
    <row r="28" spans="1:5" ht="12.75">
      <c r="A28" s="412"/>
      <c r="B28" s="412"/>
      <c r="C28" s="413"/>
      <c r="D28" s="413"/>
      <c r="E28" s="413"/>
    </row>
    <row r="29" spans="1:5" ht="12.75">
      <c r="A29" s="414"/>
      <c r="B29" s="414"/>
      <c r="C29" s="415"/>
      <c r="D29" s="415"/>
      <c r="E29" s="415"/>
    </row>
    <row r="30" spans="1:5" s="388" customFormat="1" ht="12.75">
      <c r="A30" s="414"/>
      <c r="B30" s="414"/>
      <c r="C30" s="415"/>
      <c r="D30" s="415"/>
      <c r="E30" s="415"/>
    </row>
    <row r="31" spans="1:5" s="388" customFormat="1" ht="12.75">
      <c r="A31" s="412"/>
      <c r="B31" s="412"/>
      <c r="C31" s="413"/>
      <c r="D31" s="413"/>
      <c r="E31" s="413"/>
    </row>
    <row r="32" spans="1:5" s="388" customFormat="1" ht="12.75">
      <c r="A32" s="412"/>
      <c r="B32" s="416"/>
      <c r="C32" s="413"/>
      <c r="D32" s="413"/>
      <c r="E32" s="413"/>
    </row>
    <row r="33" spans="1:5" ht="12.75">
      <c r="A33" s="412"/>
      <c r="B33" s="416"/>
      <c r="C33" s="413"/>
      <c r="D33" s="413"/>
      <c r="E33" s="413"/>
    </row>
    <row r="34" spans="1:5" ht="18">
      <c r="A34" s="417"/>
      <c r="B34" s="418"/>
      <c r="C34" s="419"/>
      <c r="D34" s="419"/>
      <c r="E34" s="419"/>
    </row>
  </sheetData>
  <sheetProtection/>
  <mergeCells count="5">
    <mergeCell ref="A7:B7"/>
    <mergeCell ref="B9:B10"/>
    <mergeCell ref="C9:C10"/>
    <mergeCell ref="D9:D10"/>
    <mergeCell ref="E9:E10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C27"/>
    </sheetView>
  </sheetViews>
  <sheetFormatPr defaultColWidth="10.00390625" defaultRowHeight="15"/>
  <cols>
    <col min="1" max="1" width="28.28125" style="383" customWidth="1"/>
    <col min="2" max="2" width="60.00390625" style="383" customWidth="1"/>
    <col min="3" max="3" width="14.140625" style="385" customWidth="1"/>
    <col min="4" max="16384" width="10.00390625" style="383" customWidth="1"/>
  </cols>
  <sheetData>
    <row r="1" spans="2:3" ht="12.75">
      <c r="B1" s="1"/>
      <c r="C1" s="2" t="s">
        <v>0</v>
      </c>
    </row>
    <row r="2" spans="2:3" ht="12.75">
      <c r="B2" s="384"/>
      <c r="C2" s="2" t="s">
        <v>1</v>
      </c>
    </row>
    <row r="3" spans="2:3" ht="12.75">
      <c r="B3" s="384"/>
      <c r="C3" s="2" t="s">
        <v>2</v>
      </c>
    </row>
    <row r="4" spans="2:3" ht="12.75">
      <c r="B4" s="384"/>
      <c r="C4" s="2" t="s">
        <v>1494</v>
      </c>
    </row>
    <row r="5" spans="2:3" ht="12.75">
      <c r="B5" s="384"/>
      <c r="C5" s="2" t="s">
        <v>1385</v>
      </c>
    </row>
    <row r="7" spans="1:3" s="388" customFormat="1" ht="57" customHeight="1">
      <c r="A7" s="551" t="s">
        <v>1386</v>
      </c>
      <c r="B7" s="551"/>
      <c r="C7" s="387"/>
    </row>
    <row r="8" spans="1:3" ht="19.5" thickBot="1">
      <c r="A8" s="389"/>
      <c r="B8" s="389"/>
      <c r="C8" s="390"/>
    </row>
    <row r="9" spans="1:3" s="388" customFormat="1" ht="30.75" customHeight="1">
      <c r="A9" s="391" t="s">
        <v>3</v>
      </c>
      <c r="B9" s="552" t="s">
        <v>1387</v>
      </c>
      <c r="C9" s="556" t="s">
        <v>1493</v>
      </c>
    </row>
    <row r="10" spans="1:3" s="388" customFormat="1" ht="27.75" customHeight="1" thickBot="1">
      <c r="A10" s="392" t="s">
        <v>4</v>
      </c>
      <c r="B10" s="553"/>
      <c r="C10" s="557"/>
    </row>
    <row r="11" spans="1:3" s="396" customFormat="1" ht="39" customHeight="1">
      <c r="A11" s="393" t="s">
        <v>1390</v>
      </c>
      <c r="B11" s="394" t="s">
        <v>1391</v>
      </c>
      <c r="C11" s="395">
        <v>14900</v>
      </c>
    </row>
    <row r="12" spans="1:3" s="396" customFormat="1" ht="45" customHeight="1">
      <c r="A12" s="397" t="s">
        <v>1392</v>
      </c>
      <c r="B12" s="398" t="s">
        <v>1393</v>
      </c>
      <c r="C12" s="399">
        <v>14900</v>
      </c>
    </row>
    <row r="13" spans="1:3" s="401" customFormat="1" ht="37.5" customHeight="1">
      <c r="A13" s="393" t="s">
        <v>1394</v>
      </c>
      <c r="B13" s="394" t="s">
        <v>1395</v>
      </c>
      <c r="C13" s="395">
        <v>0</v>
      </c>
    </row>
    <row r="14" spans="1:3" s="401" customFormat="1" ht="49.5" customHeight="1">
      <c r="A14" s="402" t="s">
        <v>1396</v>
      </c>
      <c r="B14" s="403" t="s">
        <v>1397</v>
      </c>
      <c r="C14" s="399">
        <v>30000</v>
      </c>
    </row>
    <row r="15" spans="1:3" s="401" customFormat="1" ht="57" customHeight="1">
      <c r="A15" s="402" t="s">
        <v>1398</v>
      </c>
      <c r="B15" s="403" t="s">
        <v>1399</v>
      </c>
      <c r="C15" s="399">
        <v>-30000</v>
      </c>
    </row>
    <row r="16" spans="1:3" s="401" customFormat="1" ht="31.5" hidden="1">
      <c r="A16" s="404" t="s">
        <v>1400</v>
      </c>
      <c r="B16" s="394" t="s">
        <v>1401</v>
      </c>
      <c r="C16" s="395"/>
    </row>
    <row r="17" spans="1:3" s="401" customFormat="1" ht="30" customHeight="1">
      <c r="A17" s="404" t="s">
        <v>1400</v>
      </c>
      <c r="B17" s="394" t="s">
        <v>1401</v>
      </c>
      <c r="C17" s="395">
        <v>111776.2</v>
      </c>
    </row>
    <row r="18" spans="1:3" s="396" customFormat="1" ht="42" customHeight="1">
      <c r="A18" s="404" t="s">
        <v>1402</v>
      </c>
      <c r="B18" s="405" t="s">
        <v>1403</v>
      </c>
      <c r="C18" s="395">
        <v>0</v>
      </c>
    </row>
    <row r="19" spans="1:3" s="401" customFormat="1" ht="50.25" customHeight="1">
      <c r="A19" s="402" t="s">
        <v>1404</v>
      </c>
      <c r="B19" s="403" t="s">
        <v>1405</v>
      </c>
      <c r="C19" s="399">
        <v>8000</v>
      </c>
    </row>
    <row r="20" spans="1:3" s="401" customFormat="1" ht="63.75" customHeight="1">
      <c r="A20" s="402" t="s">
        <v>1406</v>
      </c>
      <c r="B20" s="403" t="s">
        <v>1407</v>
      </c>
      <c r="C20" s="399">
        <v>-20000</v>
      </c>
    </row>
    <row r="21" spans="1:3" s="401" customFormat="1" ht="75" customHeight="1">
      <c r="A21" s="402" t="s">
        <v>1408</v>
      </c>
      <c r="B21" s="403" t="s">
        <v>1409</v>
      </c>
      <c r="C21" s="399">
        <v>12000</v>
      </c>
    </row>
    <row r="22" spans="1:3" s="401" customFormat="1" ht="15.75" hidden="1">
      <c r="A22" s="406"/>
      <c r="B22" s="407"/>
      <c r="C22" s="408"/>
    </row>
    <row r="23" spans="1:3" s="396" customFormat="1" ht="31.5" customHeight="1" hidden="1">
      <c r="A23" s="404" t="s">
        <v>1410</v>
      </c>
      <c r="B23" s="405" t="s">
        <v>1411</v>
      </c>
      <c r="C23" s="395">
        <v>0</v>
      </c>
    </row>
    <row r="24" spans="1:3" s="401" customFormat="1" ht="15.75" hidden="1">
      <c r="A24" s="406"/>
      <c r="B24" s="407"/>
      <c r="C24" s="408"/>
    </row>
    <row r="25" spans="1:3" s="401" customFormat="1" ht="47.25" hidden="1">
      <c r="A25" s="406" t="s">
        <v>1412</v>
      </c>
      <c r="B25" s="407" t="s">
        <v>1413</v>
      </c>
      <c r="C25" s="408"/>
    </row>
    <row r="26" spans="1:3" s="401" customFormat="1" ht="15.75" hidden="1">
      <c r="A26" s="406"/>
      <c r="B26" s="407"/>
      <c r="C26" s="408"/>
    </row>
    <row r="27" spans="1:3" s="401" customFormat="1" ht="24" customHeight="1" thickBot="1">
      <c r="A27" s="409"/>
      <c r="B27" s="410" t="s">
        <v>1414</v>
      </c>
      <c r="C27" s="411">
        <v>126676.2</v>
      </c>
    </row>
    <row r="28" spans="1:3" ht="12.75">
      <c r="A28" s="412"/>
      <c r="B28" s="412"/>
      <c r="C28" s="413"/>
    </row>
    <row r="29" spans="1:3" ht="12.75">
      <c r="A29" s="414"/>
      <c r="B29" s="414"/>
      <c r="C29" s="415"/>
    </row>
    <row r="30" spans="1:3" s="388" customFormat="1" ht="12.75">
      <c r="A30" s="414"/>
      <c r="B30" s="414"/>
      <c r="C30" s="415"/>
    </row>
    <row r="31" spans="1:3" s="388" customFormat="1" ht="12.75">
      <c r="A31" s="412"/>
      <c r="B31" s="412"/>
      <c r="C31" s="413"/>
    </row>
    <row r="32" spans="1:3" s="388" customFormat="1" ht="12.75">
      <c r="A32" s="412"/>
      <c r="B32" s="416"/>
      <c r="C32" s="413"/>
    </row>
    <row r="33" spans="1:3" ht="12.75">
      <c r="A33" s="412"/>
      <c r="B33" s="416"/>
      <c r="C33" s="413"/>
    </row>
    <row r="34" spans="1:3" ht="18">
      <c r="A34" s="417"/>
      <c r="B34" s="418"/>
      <c r="C34" s="419"/>
    </row>
  </sheetData>
  <sheetProtection/>
  <mergeCells count="3">
    <mergeCell ref="A7:B7"/>
    <mergeCell ref="B9:B10"/>
    <mergeCell ref="C9:C10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40"/>
    </sheetView>
  </sheetViews>
  <sheetFormatPr defaultColWidth="10.140625" defaultRowHeight="15"/>
  <cols>
    <col min="1" max="1" width="23.28125" style="3" customWidth="1"/>
    <col min="2" max="2" width="71.57421875" style="235" customWidth="1"/>
    <col min="3" max="3" width="17.28125" style="237" customWidth="1"/>
    <col min="4" max="16384" width="10.140625" style="3" customWidth="1"/>
  </cols>
  <sheetData>
    <row r="1" ht="12.75">
      <c r="C1" s="236" t="s">
        <v>0</v>
      </c>
    </row>
    <row r="2" ht="12.75">
      <c r="C2" s="236" t="s">
        <v>1</v>
      </c>
    </row>
    <row r="3" ht="12.75">
      <c r="C3" s="236" t="s">
        <v>2</v>
      </c>
    </row>
    <row r="4" ht="12.75">
      <c r="C4" s="238" t="s">
        <v>1495</v>
      </c>
    </row>
    <row r="5" ht="12.75">
      <c r="C5" s="236" t="s">
        <v>1069</v>
      </c>
    </row>
    <row r="7" spans="1:2" ht="39.75" customHeight="1">
      <c r="A7" s="559" t="s">
        <v>1070</v>
      </c>
      <c r="B7" s="559"/>
    </row>
    <row r="8" spans="1:2" ht="13.5" thickBot="1">
      <c r="A8" s="234"/>
      <c r="B8" s="239"/>
    </row>
    <row r="9" spans="1:3" ht="12.75" customHeight="1">
      <c r="A9" s="365" t="s">
        <v>3</v>
      </c>
      <c r="B9" s="560" t="s">
        <v>1071</v>
      </c>
      <c r="C9" s="562" t="s">
        <v>1489</v>
      </c>
    </row>
    <row r="10" spans="1:3" ht="36" customHeight="1" thickBot="1">
      <c r="A10" s="366" t="s">
        <v>4</v>
      </c>
      <c r="B10" s="561"/>
      <c r="C10" s="563"/>
    </row>
    <row r="11" spans="1:3" ht="16.5">
      <c r="A11" s="367" t="s">
        <v>1072</v>
      </c>
      <c r="B11" s="371" t="s">
        <v>1073</v>
      </c>
      <c r="C11" s="539">
        <v>708761.5000000001</v>
      </c>
    </row>
    <row r="12" spans="1:3" ht="20.25" customHeight="1">
      <c r="A12" s="368" t="s">
        <v>1074</v>
      </c>
      <c r="B12" s="372" t="s">
        <v>1075</v>
      </c>
      <c r="C12" s="241">
        <v>456057.8</v>
      </c>
    </row>
    <row r="13" spans="1:3" ht="19.5" customHeight="1">
      <c r="A13" s="369" t="s">
        <v>1076</v>
      </c>
      <c r="B13" s="373" t="s">
        <v>1077</v>
      </c>
      <c r="C13" s="242">
        <v>456057.8</v>
      </c>
    </row>
    <row r="14" spans="1:3" ht="28.5" customHeight="1">
      <c r="A14" s="368" t="s">
        <v>1078</v>
      </c>
      <c r="B14" s="372" t="s">
        <v>1079</v>
      </c>
      <c r="C14" s="241">
        <v>50.6</v>
      </c>
    </row>
    <row r="15" spans="1:3" ht="27" customHeight="1">
      <c r="A15" s="369" t="s">
        <v>1080</v>
      </c>
      <c r="B15" s="373" t="s">
        <v>1081</v>
      </c>
      <c r="C15" s="242">
        <v>50.6</v>
      </c>
    </row>
    <row r="16" spans="1:3" ht="21" customHeight="1">
      <c r="A16" s="368" t="s">
        <v>1082</v>
      </c>
      <c r="B16" s="372" t="s">
        <v>1083</v>
      </c>
      <c r="C16" s="241">
        <v>116856.90000000001</v>
      </c>
    </row>
    <row r="17" spans="1:3" ht="16.5" customHeight="1">
      <c r="A17" s="369" t="s">
        <v>1084</v>
      </c>
      <c r="B17" s="373" t="s">
        <v>1085</v>
      </c>
      <c r="C17" s="242">
        <v>75500</v>
      </c>
    </row>
    <row r="18" spans="1:3" ht="16.5" customHeight="1">
      <c r="A18" s="369" t="s">
        <v>1086</v>
      </c>
      <c r="B18" s="373" t="s">
        <v>1087</v>
      </c>
      <c r="C18" s="242">
        <v>41080.5</v>
      </c>
    </row>
    <row r="19" spans="1:3" ht="16.5" customHeight="1">
      <c r="A19" s="369" t="s">
        <v>1088</v>
      </c>
      <c r="B19" s="373" t="s">
        <v>1089</v>
      </c>
      <c r="C19" s="242">
        <v>162.6</v>
      </c>
    </row>
    <row r="20" spans="1:3" ht="16.5" customHeight="1">
      <c r="A20" s="369" t="s">
        <v>1090</v>
      </c>
      <c r="B20" s="373" t="s">
        <v>1091</v>
      </c>
      <c r="C20" s="242">
        <v>113.8</v>
      </c>
    </row>
    <row r="21" spans="1:3" ht="18.75" customHeight="1">
      <c r="A21" s="368" t="s">
        <v>1092</v>
      </c>
      <c r="B21" s="372" t="s">
        <v>1093</v>
      </c>
      <c r="C21" s="241">
        <v>7747.4</v>
      </c>
    </row>
    <row r="22" spans="1:3" ht="34.5" customHeight="1">
      <c r="A22" s="367" t="s">
        <v>1094</v>
      </c>
      <c r="B22" s="372" t="s">
        <v>1095</v>
      </c>
      <c r="C22" s="241">
        <v>54890.399999999994</v>
      </c>
    </row>
    <row r="23" spans="1:3" ht="30.75" customHeight="1">
      <c r="A23" s="378" t="s">
        <v>93</v>
      </c>
      <c r="B23" s="375" t="s">
        <v>94</v>
      </c>
      <c r="C23" s="241">
        <v>2.5</v>
      </c>
    </row>
    <row r="24" spans="1:3" ht="43.5" customHeight="1">
      <c r="A24" s="369" t="s">
        <v>1096</v>
      </c>
      <c r="B24" s="374" t="s">
        <v>1097</v>
      </c>
      <c r="C24" s="242">
        <v>54292.2</v>
      </c>
    </row>
    <row r="25" spans="1:3" ht="19.5" customHeight="1">
      <c r="A25" s="369" t="s">
        <v>1355</v>
      </c>
      <c r="B25" s="360" t="s">
        <v>1356</v>
      </c>
      <c r="C25" s="242">
        <v>68.2</v>
      </c>
    </row>
    <row r="26" spans="1:3" ht="43.5" customHeight="1">
      <c r="A26" s="369" t="s">
        <v>1098</v>
      </c>
      <c r="B26" s="375" t="s">
        <v>1099</v>
      </c>
      <c r="C26" s="242">
        <v>527.5</v>
      </c>
    </row>
    <row r="27" spans="1:3" ht="17.25" customHeight="1">
      <c r="A27" s="368" t="s">
        <v>1100</v>
      </c>
      <c r="B27" s="372" t="s">
        <v>1101</v>
      </c>
      <c r="C27" s="241">
        <v>5086.3</v>
      </c>
    </row>
    <row r="28" spans="1:3" ht="17.25" customHeight="1">
      <c r="A28" s="369" t="s">
        <v>1102</v>
      </c>
      <c r="B28" s="373" t="s">
        <v>1103</v>
      </c>
      <c r="C28" s="242">
        <v>5086.3</v>
      </c>
    </row>
    <row r="29" spans="1:3" ht="29.25" customHeight="1">
      <c r="A29" s="368" t="s">
        <v>1104</v>
      </c>
      <c r="B29" s="372" t="s">
        <v>1105</v>
      </c>
      <c r="C29" s="241">
        <v>1441.8</v>
      </c>
    </row>
    <row r="30" spans="1:3" ht="18.75" customHeight="1" hidden="1">
      <c r="A30" s="369" t="s">
        <v>7</v>
      </c>
      <c r="B30" s="373" t="s">
        <v>8</v>
      </c>
      <c r="C30" s="540"/>
    </row>
    <row r="31" spans="1:3" ht="19.5" customHeight="1">
      <c r="A31" s="369" t="s">
        <v>9</v>
      </c>
      <c r="B31" s="373" t="s">
        <v>10</v>
      </c>
      <c r="C31" s="242">
        <v>1441.8</v>
      </c>
    </row>
    <row r="32" spans="1:3" ht="17.25" customHeight="1">
      <c r="A32" s="368" t="s">
        <v>1106</v>
      </c>
      <c r="B32" s="372" t="s">
        <v>1107</v>
      </c>
      <c r="C32" s="241">
        <v>28098.5</v>
      </c>
    </row>
    <row r="33" spans="1:3" ht="67.5" customHeight="1">
      <c r="A33" s="369" t="s">
        <v>1108</v>
      </c>
      <c r="B33" s="244" t="s">
        <v>1109</v>
      </c>
      <c r="C33" s="242">
        <v>352</v>
      </c>
    </row>
    <row r="34" spans="1:3" ht="30" customHeight="1">
      <c r="A34" s="369" t="s">
        <v>1110</v>
      </c>
      <c r="B34" s="376" t="s">
        <v>1111</v>
      </c>
      <c r="C34" s="242">
        <v>21544.5</v>
      </c>
    </row>
    <row r="35" spans="1:3" ht="56.25" customHeight="1">
      <c r="A35" s="369" t="s">
        <v>1112</v>
      </c>
      <c r="B35" s="373" t="s">
        <v>1113</v>
      </c>
      <c r="C35" s="242">
        <v>6202</v>
      </c>
    </row>
    <row r="36" spans="1:3" ht="15" customHeight="1">
      <c r="A36" s="368" t="s">
        <v>1114</v>
      </c>
      <c r="B36" s="372" t="s">
        <v>1115</v>
      </c>
      <c r="C36" s="241">
        <v>11000</v>
      </c>
    </row>
    <row r="37" spans="1:3" ht="16.5" customHeight="1">
      <c r="A37" s="368" t="s">
        <v>1116</v>
      </c>
      <c r="B37" s="372" t="s">
        <v>1117</v>
      </c>
      <c r="C37" s="241">
        <v>27531.8</v>
      </c>
    </row>
    <row r="38" spans="1:3" ht="17.25" customHeight="1">
      <c r="A38" s="369" t="s">
        <v>1118</v>
      </c>
      <c r="B38" s="373" t="s">
        <v>11</v>
      </c>
      <c r="C38" s="242">
        <v>27531.8</v>
      </c>
    </row>
    <row r="39" spans="1:3" ht="17.25" customHeight="1" thickBot="1">
      <c r="A39" s="368" t="s">
        <v>1119</v>
      </c>
      <c r="B39" s="372" t="s">
        <v>1120</v>
      </c>
      <c r="C39" s="245">
        <v>1861589.1399999997</v>
      </c>
    </row>
    <row r="40" spans="1:3" ht="19.5" thickBot="1">
      <c r="A40" s="370"/>
      <c r="B40" s="377" t="s">
        <v>1121</v>
      </c>
      <c r="C40" s="246">
        <v>2570350.6399999997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:C106"/>
    </sheetView>
  </sheetViews>
  <sheetFormatPr defaultColWidth="97.8515625" defaultRowHeight="15"/>
  <cols>
    <col min="1" max="1" width="22.28125" style="252" customWidth="1"/>
    <col min="2" max="2" width="78.8515625" style="292" customWidth="1"/>
    <col min="3" max="3" width="14.28125" style="251" customWidth="1"/>
    <col min="4" max="207" width="10.00390625" style="252" customWidth="1"/>
    <col min="208" max="208" width="25.421875" style="252" customWidth="1"/>
    <col min="209" max="16384" width="97.8515625" style="252" customWidth="1"/>
  </cols>
  <sheetData>
    <row r="1" spans="2:3" s="5" customFormat="1" ht="15">
      <c r="B1" s="247"/>
      <c r="C1" s="248" t="s">
        <v>0</v>
      </c>
    </row>
    <row r="2" spans="2:3" s="5" customFormat="1" ht="15">
      <c r="B2" s="247"/>
      <c r="C2" s="249" t="s">
        <v>1</v>
      </c>
    </row>
    <row r="3" spans="2:3" s="5" customFormat="1" ht="15">
      <c r="B3" s="247"/>
      <c r="C3" s="249" t="s">
        <v>2</v>
      </c>
    </row>
    <row r="4" spans="2:3" s="5" customFormat="1" ht="12.75">
      <c r="B4" s="247"/>
      <c r="C4" s="250" t="s">
        <v>1496</v>
      </c>
    </row>
    <row r="5" spans="2:3" s="5" customFormat="1" ht="15">
      <c r="B5" s="247"/>
      <c r="C5" s="249" t="s">
        <v>1122</v>
      </c>
    </row>
    <row r="6" spans="2:3" s="5" customFormat="1" ht="12.75">
      <c r="B6" s="247"/>
      <c r="C6" s="134"/>
    </row>
    <row r="7" spans="2:3" s="5" customFormat="1" ht="12.75">
      <c r="B7" s="247"/>
      <c r="C7" s="134"/>
    </row>
    <row r="8" spans="1:2" ht="37.5" customHeight="1">
      <c r="A8" s="559" t="s">
        <v>1123</v>
      </c>
      <c r="B8" s="559"/>
    </row>
    <row r="9" spans="1:2" ht="23.25" customHeight="1" thickBot="1">
      <c r="A9" s="251"/>
      <c r="B9" s="253"/>
    </row>
    <row r="10" spans="1:3" s="257" customFormat="1" ht="57" customHeight="1" thickBot="1">
      <c r="A10" s="254" t="s">
        <v>1124</v>
      </c>
      <c r="B10" s="255" t="s">
        <v>1071</v>
      </c>
      <c r="C10" s="256" t="s">
        <v>1489</v>
      </c>
    </row>
    <row r="11" spans="1:3" s="260" customFormat="1" ht="15.75">
      <c r="A11" s="240" t="s">
        <v>1119</v>
      </c>
      <c r="B11" s="258" t="s">
        <v>1120</v>
      </c>
      <c r="C11" s="259">
        <v>1861589.1399999997</v>
      </c>
    </row>
    <row r="12" spans="1:3" ht="33">
      <c r="A12" s="261" t="s">
        <v>1125</v>
      </c>
      <c r="B12" s="262" t="s">
        <v>1126</v>
      </c>
      <c r="C12" s="263">
        <v>1860706.6399999997</v>
      </c>
    </row>
    <row r="13" spans="1:4" ht="33">
      <c r="A13" s="264" t="s">
        <v>1127</v>
      </c>
      <c r="B13" s="265" t="s">
        <v>1128</v>
      </c>
      <c r="C13" s="263">
        <v>171133.1</v>
      </c>
      <c r="D13" s="266"/>
    </row>
    <row r="14" spans="1:3" ht="28.5" customHeight="1">
      <c r="A14" s="261" t="s">
        <v>1129</v>
      </c>
      <c r="B14" s="267" t="s">
        <v>12</v>
      </c>
      <c r="C14" s="263">
        <v>78505.1</v>
      </c>
    </row>
    <row r="15" spans="1:3" ht="27" customHeight="1">
      <c r="A15" s="261" t="s">
        <v>13</v>
      </c>
      <c r="B15" s="267" t="s">
        <v>14</v>
      </c>
      <c r="C15" s="263">
        <v>92628</v>
      </c>
    </row>
    <row r="16" spans="1:3" ht="34.5" customHeight="1">
      <c r="A16" s="261" t="s">
        <v>1130</v>
      </c>
      <c r="B16" s="269" t="s">
        <v>1131</v>
      </c>
      <c r="C16" s="263">
        <v>104975.20000000001</v>
      </c>
    </row>
    <row r="17" spans="1:3" ht="42" customHeight="1">
      <c r="A17" s="361" t="s">
        <v>66</v>
      </c>
      <c r="B17" s="271" t="s">
        <v>67</v>
      </c>
      <c r="C17" s="270">
        <v>55000</v>
      </c>
    </row>
    <row r="18" spans="1:3" ht="27" customHeight="1" hidden="1">
      <c r="A18" s="361" t="s">
        <v>1132</v>
      </c>
      <c r="B18" s="293" t="s">
        <v>1133</v>
      </c>
      <c r="C18" s="270">
        <v>0</v>
      </c>
    </row>
    <row r="19" spans="1:3" ht="21" customHeight="1">
      <c r="A19" s="564" t="s">
        <v>1374</v>
      </c>
      <c r="B19" s="295" t="s">
        <v>1375</v>
      </c>
      <c r="C19" s="270">
        <v>255</v>
      </c>
    </row>
    <row r="20" spans="1:3" ht="26.25" customHeight="1">
      <c r="A20" s="568"/>
      <c r="B20" s="279" t="s">
        <v>1185</v>
      </c>
      <c r="C20" s="270">
        <v>229.2</v>
      </c>
    </row>
    <row r="21" spans="1:3" ht="21" customHeight="1">
      <c r="A21" s="569"/>
      <c r="B21" s="279" t="s">
        <v>1186</v>
      </c>
      <c r="C21" s="270">
        <v>25.8</v>
      </c>
    </row>
    <row r="22" spans="1:3" ht="12.75">
      <c r="A22" s="564" t="s">
        <v>15</v>
      </c>
      <c r="B22" s="271" t="s">
        <v>16</v>
      </c>
      <c r="C22" s="270">
        <v>49720.200000000004</v>
      </c>
    </row>
    <row r="23" spans="1:3" ht="12.75">
      <c r="A23" s="565"/>
      <c r="B23" s="271" t="s">
        <v>1134</v>
      </c>
      <c r="C23" s="270">
        <v>18</v>
      </c>
    </row>
    <row r="24" spans="1:3" ht="38.25">
      <c r="A24" s="565"/>
      <c r="B24" s="271" t="s">
        <v>1135</v>
      </c>
      <c r="C24" s="270">
        <v>793.6</v>
      </c>
    </row>
    <row r="25" spans="1:3" ht="23.25" customHeight="1" hidden="1">
      <c r="A25" s="565"/>
      <c r="B25" s="271" t="s">
        <v>1136</v>
      </c>
      <c r="C25" s="268"/>
    </row>
    <row r="26" spans="1:3" ht="18" customHeight="1">
      <c r="A26" s="565"/>
      <c r="B26" s="271" t="s">
        <v>1137</v>
      </c>
      <c r="C26" s="270">
        <v>114.2</v>
      </c>
    </row>
    <row r="27" spans="1:3" ht="15" customHeight="1">
      <c r="A27" s="565"/>
      <c r="B27" s="271" t="s">
        <v>1138</v>
      </c>
      <c r="C27" s="270">
        <v>2327.5</v>
      </c>
    </row>
    <row r="28" spans="1:3" ht="16.5" customHeight="1">
      <c r="A28" s="565"/>
      <c r="B28" s="271" t="s">
        <v>1139</v>
      </c>
      <c r="C28" s="270">
        <v>2112.2</v>
      </c>
    </row>
    <row r="29" spans="1:3" ht="16.5" customHeight="1">
      <c r="A29" s="565"/>
      <c r="B29" s="271" t="s">
        <v>1140</v>
      </c>
      <c r="C29" s="270">
        <v>15652</v>
      </c>
    </row>
    <row r="30" spans="1:3" ht="27" customHeight="1">
      <c r="A30" s="565"/>
      <c r="B30" s="271" t="s">
        <v>1141</v>
      </c>
      <c r="C30" s="270">
        <v>240</v>
      </c>
    </row>
    <row r="31" spans="1:3" ht="18" customHeight="1">
      <c r="A31" s="565"/>
      <c r="B31" s="271" t="s">
        <v>1142</v>
      </c>
      <c r="C31" s="270">
        <v>215</v>
      </c>
    </row>
    <row r="32" spans="1:3" ht="25.5">
      <c r="A32" s="565"/>
      <c r="B32" s="271" t="s">
        <v>1143</v>
      </c>
      <c r="C32" s="270">
        <v>89</v>
      </c>
    </row>
    <row r="33" spans="1:3" ht="38.25">
      <c r="A33" s="565"/>
      <c r="B33" s="271" t="s">
        <v>1144</v>
      </c>
      <c r="C33" s="270">
        <v>183.3</v>
      </c>
    </row>
    <row r="34" spans="1:3" ht="19.5" customHeight="1">
      <c r="A34" s="565"/>
      <c r="B34" s="271" t="s">
        <v>1145</v>
      </c>
      <c r="C34" s="272">
        <v>6016</v>
      </c>
    </row>
    <row r="35" spans="1:3" ht="30.75" customHeight="1">
      <c r="A35" s="565"/>
      <c r="B35" s="271" t="s">
        <v>1146</v>
      </c>
      <c r="C35" s="268">
        <v>138.2</v>
      </c>
    </row>
    <row r="36" spans="1:3" ht="20.25" customHeight="1" hidden="1">
      <c r="A36" s="565"/>
      <c r="B36" s="271" t="s">
        <v>1147</v>
      </c>
      <c r="C36" s="268"/>
    </row>
    <row r="37" spans="1:3" ht="18.75" customHeight="1" hidden="1">
      <c r="A37" s="565"/>
      <c r="B37" s="271" t="s">
        <v>1148</v>
      </c>
      <c r="C37" s="268"/>
    </row>
    <row r="38" spans="1:3" ht="30" customHeight="1">
      <c r="A38" s="565"/>
      <c r="B38" s="271" t="s">
        <v>1149</v>
      </c>
      <c r="C38" s="270">
        <v>378</v>
      </c>
    </row>
    <row r="39" spans="1:3" ht="27" customHeight="1" hidden="1">
      <c r="A39" s="565"/>
      <c r="B39" s="271" t="s">
        <v>1150</v>
      </c>
      <c r="C39" s="268"/>
    </row>
    <row r="40" spans="1:3" ht="21" customHeight="1" hidden="1">
      <c r="A40" s="565"/>
      <c r="B40" s="271" t="s">
        <v>1151</v>
      </c>
      <c r="C40" s="268"/>
    </row>
    <row r="41" spans="1:3" ht="21" customHeight="1">
      <c r="A41" s="565"/>
      <c r="B41" s="271" t="s">
        <v>1152</v>
      </c>
      <c r="C41" s="272">
        <v>11000</v>
      </c>
    </row>
    <row r="42" spans="1:3" ht="33" customHeight="1">
      <c r="A42" s="565"/>
      <c r="B42" s="271" t="s">
        <v>1153</v>
      </c>
      <c r="C42" s="272">
        <v>800</v>
      </c>
    </row>
    <row r="43" spans="1:3" ht="31.5" customHeight="1">
      <c r="A43" s="565"/>
      <c r="B43" s="271" t="s">
        <v>1154</v>
      </c>
      <c r="C43" s="272">
        <v>700</v>
      </c>
    </row>
    <row r="44" spans="1:3" ht="31.5" customHeight="1">
      <c r="A44" s="565"/>
      <c r="B44" s="271" t="s">
        <v>1155</v>
      </c>
      <c r="C44" s="272">
        <v>121.9</v>
      </c>
    </row>
    <row r="45" spans="1:3" ht="31.5" customHeight="1">
      <c r="A45" s="565"/>
      <c r="B45" s="271" t="s">
        <v>1156</v>
      </c>
      <c r="C45" s="272">
        <v>4953.3</v>
      </c>
    </row>
    <row r="46" spans="1:3" ht="31.5" customHeight="1">
      <c r="A46" s="566"/>
      <c r="B46" s="271" t="s">
        <v>1357</v>
      </c>
      <c r="C46" s="272">
        <v>3868</v>
      </c>
    </row>
    <row r="47" spans="1:3" ht="30" customHeight="1">
      <c r="A47" s="261" t="s">
        <v>1157</v>
      </c>
      <c r="B47" s="269" t="s">
        <v>1158</v>
      </c>
      <c r="C47" s="263">
        <v>1402311.4399999997</v>
      </c>
    </row>
    <row r="48" spans="1:3" ht="21" customHeight="1">
      <c r="A48" s="564" t="s">
        <v>1159</v>
      </c>
      <c r="B48" s="271" t="s">
        <v>1160</v>
      </c>
      <c r="C48" s="270">
        <v>1309360.7399999998</v>
      </c>
    </row>
    <row r="49" spans="1:3" ht="69" customHeight="1">
      <c r="A49" s="565"/>
      <c r="B49" s="294" t="s">
        <v>17</v>
      </c>
      <c r="C49" s="270">
        <v>463949.1</v>
      </c>
    </row>
    <row r="50" spans="1:3" ht="39" customHeight="1">
      <c r="A50" s="565"/>
      <c r="B50" s="271" t="s">
        <v>1161</v>
      </c>
      <c r="C50" s="270">
        <v>22227.100000000002</v>
      </c>
    </row>
    <row r="51" spans="1:3" ht="18.75" customHeight="1">
      <c r="A51" s="565"/>
      <c r="B51" s="271" t="s">
        <v>1162</v>
      </c>
      <c r="C51" s="270">
        <v>6536.5</v>
      </c>
    </row>
    <row r="52" spans="1:3" ht="77.25" customHeight="1">
      <c r="A52" s="565"/>
      <c r="B52" s="295" t="s">
        <v>1163</v>
      </c>
      <c r="C52" s="270">
        <v>39027</v>
      </c>
    </row>
    <row r="53" spans="1:3" ht="27.75" customHeight="1">
      <c r="A53" s="565"/>
      <c r="B53" s="271" t="s">
        <v>1164</v>
      </c>
      <c r="C53" s="270">
        <v>1875</v>
      </c>
    </row>
    <row r="54" spans="1:3" ht="72" customHeight="1">
      <c r="A54" s="565"/>
      <c r="B54" s="294" t="s">
        <v>1165</v>
      </c>
      <c r="C54" s="270">
        <v>1098</v>
      </c>
    </row>
    <row r="55" spans="1:3" ht="71.25" customHeight="1">
      <c r="A55" s="565"/>
      <c r="B55" s="273" t="s">
        <v>1166</v>
      </c>
      <c r="C55" s="270">
        <v>50</v>
      </c>
    </row>
    <row r="56" spans="1:3" ht="18" customHeight="1">
      <c r="A56" s="297"/>
      <c r="B56" s="296" t="s">
        <v>1167</v>
      </c>
      <c r="C56" s="268">
        <v>0</v>
      </c>
    </row>
    <row r="57" spans="1:3" ht="46.5" customHeight="1">
      <c r="A57" s="565" t="s">
        <v>1159</v>
      </c>
      <c r="B57" s="271" t="s">
        <v>1168</v>
      </c>
      <c r="C57" s="270">
        <v>120</v>
      </c>
    </row>
    <row r="58" spans="1:3" ht="108.75" customHeight="1">
      <c r="A58" s="565"/>
      <c r="B58" s="273" t="s">
        <v>1169</v>
      </c>
      <c r="C58" s="270">
        <v>1602.4</v>
      </c>
    </row>
    <row r="59" spans="1:3" ht="84" customHeight="1">
      <c r="A59" s="565"/>
      <c r="B59" s="294" t="s">
        <v>1170</v>
      </c>
      <c r="C59" s="270">
        <v>493055.6</v>
      </c>
    </row>
    <row r="60" spans="1:3" ht="26.25" customHeight="1">
      <c r="A60" s="565"/>
      <c r="B60" s="271" t="s">
        <v>1171</v>
      </c>
      <c r="C60" s="270">
        <v>565.4</v>
      </c>
    </row>
    <row r="61" spans="1:3" ht="12.75">
      <c r="A61" s="565"/>
      <c r="B61" s="271" t="s">
        <v>1172</v>
      </c>
      <c r="C61" s="270">
        <v>3199.3999999999996</v>
      </c>
    </row>
    <row r="62" spans="1:3" ht="14.25" customHeight="1">
      <c r="A62" s="565"/>
      <c r="B62" s="271" t="s">
        <v>1173</v>
      </c>
      <c r="C62" s="270">
        <v>2648.1</v>
      </c>
    </row>
    <row r="63" spans="1:3" ht="18" customHeight="1">
      <c r="A63" s="565"/>
      <c r="B63" s="271" t="s">
        <v>1174</v>
      </c>
      <c r="C63" s="243">
        <v>681.04</v>
      </c>
    </row>
    <row r="64" spans="1:3" ht="14.25" customHeight="1">
      <c r="A64" s="565"/>
      <c r="B64" s="271" t="s">
        <v>1175</v>
      </c>
      <c r="C64" s="270">
        <v>510.20000000000005</v>
      </c>
    </row>
    <row r="65" spans="1:3" ht="15" customHeight="1">
      <c r="A65" s="565"/>
      <c r="B65" s="271" t="s">
        <v>1176</v>
      </c>
      <c r="C65" s="270">
        <v>2372.2</v>
      </c>
    </row>
    <row r="66" spans="1:3" ht="15.75" customHeight="1">
      <c r="A66" s="565"/>
      <c r="B66" s="271" t="s">
        <v>1177</v>
      </c>
      <c r="C66" s="270">
        <v>2368.5</v>
      </c>
    </row>
    <row r="67" spans="1:3" ht="27.75" customHeight="1">
      <c r="A67" s="565"/>
      <c r="B67" s="274" t="s">
        <v>1178</v>
      </c>
      <c r="C67" s="270">
        <v>135104.7</v>
      </c>
    </row>
    <row r="68" spans="1:3" ht="30" customHeight="1">
      <c r="A68" s="565"/>
      <c r="B68" s="271" t="s">
        <v>1179</v>
      </c>
      <c r="C68" s="270">
        <v>1920.9</v>
      </c>
    </row>
    <row r="69" spans="1:3" ht="30" customHeight="1">
      <c r="A69" s="565"/>
      <c r="B69" s="275" t="s">
        <v>1180</v>
      </c>
      <c r="C69" s="270">
        <v>105651.4</v>
      </c>
    </row>
    <row r="70" spans="1:3" ht="30" customHeight="1">
      <c r="A70" s="565"/>
      <c r="B70" s="271" t="s">
        <v>1181</v>
      </c>
      <c r="C70" s="270">
        <v>24216.4</v>
      </c>
    </row>
    <row r="71" spans="1:3" ht="12.75">
      <c r="A71" s="566"/>
      <c r="B71" s="276" t="s">
        <v>1182</v>
      </c>
      <c r="C71" s="270">
        <v>581.8</v>
      </c>
    </row>
    <row r="72" spans="1:3" ht="25.5">
      <c r="A72" s="567" t="s">
        <v>18</v>
      </c>
      <c r="B72" s="276" t="s">
        <v>19</v>
      </c>
      <c r="C72" s="270">
        <v>51951.9</v>
      </c>
    </row>
    <row r="73" spans="1:3" ht="18" customHeight="1">
      <c r="A73" s="567"/>
      <c r="B73" s="271" t="s">
        <v>1183</v>
      </c>
      <c r="C73" s="270">
        <v>16395.5</v>
      </c>
    </row>
    <row r="74" spans="1:3" ht="25.5">
      <c r="A74" s="567"/>
      <c r="B74" s="271" t="s">
        <v>1184</v>
      </c>
      <c r="C74" s="270">
        <v>35556.4</v>
      </c>
    </row>
    <row r="75" spans="1:3" ht="38.25">
      <c r="A75" s="572" t="s">
        <v>20</v>
      </c>
      <c r="B75" s="278" t="s">
        <v>1372</v>
      </c>
      <c r="C75" s="270">
        <v>31428</v>
      </c>
    </row>
    <row r="76" spans="1:3" ht="19.5" customHeight="1">
      <c r="A76" s="572"/>
      <c r="B76" s="279" t="s">
        <v>1185</v>
      </c>
      <c r="C76" s="270">
        <v>30749.1</v>
      </c>
    </row>
    <row r="77" spans="1:3" ht="19.5" customHeight="1">
      <c r="A77" s="572"/>
      <c r="B77" s="279" t="s">
        <v>1186</v>
      </c>
      <c r="C77" s="268">
        <v>678.9</v>
      </c>
    </row>
    <row r="78" spans="1:3" ht="49.5" customHeight="1">
      <c r="A78" s="277" t="s">
        <v>1187</v>
      </c>
      <c r="B78" s="278" t="s">
        <v>21</v>
      </c>
      <c r="C78" s="268">
        <v>26.9</v>
      </c>
    </row>
    <row r="79" spans="1:3" ht="42.75" customHeight="1" hidden="1">
      <c r="A79" s="573" t="s">
        <v>22</v>
      </c>
      <c r="B79" s="273" t="s">
        <v>1188</v>
      </c>
      <c r="C79" s="268"/>
    </row>
    <row r="80" spans="1:3" ht="39.75" customHeight="1" hidden="1">
      <c r="A80" s="573"/>
      <c r="B80" s="279" t="s">
        <v>1185</v>
      </c>
      <c r="C80" s="268"/>
    </row>
    <row r="81" spans="1:3" ht="30" customHeight="1" hidden="1">
      <c r="A81" s="573"/>
      <c r="B81" s="279" t="s">
        <v>1189</v>
      </c>
      <c r="C81" s="268"/>
    </row>
    <row r="82" spans="1:3" ht="51">
      <c r="A82" s="572" t="s">
        <v>1190</v>
      </c>
      <c r="B82" s="276" t="s">
        <v>23</v>
      </c>
      <c r="C82" s="270">
        <v>2688.2999999999997</v>
      </c>
    </row>
    <row r="83" spans="1:3" ht="18" customHeight="1">
      <c r="A83" s="572"/>
      <c r="B83" s="279" t="s">
        <v>1185</v>
      </c>
      <c r="C83" s="270">
        <v>1932.1999999999998</v>
      </c>
    </row>
    <row r="84" spans="1:3" ht="16.5" customHeight="1">
      <c r="A84" s="572"/>
      <c r="B84" s="279" t="s">
        <v>1186</v>
      </c>
      <c r="C84" s="268">
        <v>756.0999999999999</v>
      </c>
    </row>
    <row r="85" spans="1:3" ht="30" customHeight="1">
      <c r="A85" s="564" t="s">
        <v>24</v>
      </c>
      <c r="B85" s="271" t="s">
        <v>25</v>
      </c>
      <c r="C85" s="268">
        <v>737.5</v>
      </c>
    </row>
    <row r="86" spans="1:3" ht="21" customHeight="1">
      <c r="A86" s="574"/>
      <c r="B86" s="279" t="s">
        <v>1186</v>
      </c>
      <c r="C86" s="268">
        <v>737.5</v>
      </c>
    </row>
    <row r="87" spans="1:3" ht="27" customHeight="1">
      <c r="A87" s="564" t="s">
        <v>26</v>
      </c>
      <c r="B87" s="271" t="s">
        <v>27</v>
      </c>
      <c r="C87" s="268">
        <v>6118.1</v>
      </c>
    </row>
    <row r="88" spans="1:3" ht="19.5" customHeight="1">
      <c r="A88" s="574"/>
      <c r="B88" s="279" t="s">
        <v>1186</v>
      </c>
      <c r="C88" s="268">
        <v>6118.1</v>
      </c>
    </row>
    <row r="89" spans="1:3" s="257" customFormat="1" ht="12.75">
      <c r="A89" s="264" t="s">
        <v>1191</v>
      </c>
      <c r="B89" s="6" t="s">
        <v>1192</v>
      </c>
      <c r="C89" s="263">
        <v>182286.9</v>
      </c>
    </row>
    <row r="90" spans="1:3" s="257" customFormat="1" ht="46.5" customHeight="1">
      <c r="A90" s="280" t="s">
        <v>28</v>
      </c>
      <c r="B90" s="281" t="s">
        <v>29</v>
      </c>
      <c r="C90" s="270">
        <v>4418.3</v>
      </c>
    </row>
    <row r="91" spans="1:3" s="257" customFormat="1" ht="33.75" customHeight="1" hidden="1">
      <c r="A91" s="575" t="s">
        <v>30</v>
      </c>
      <c r="B91" s="281" t="s">
        <v>1193</v>
      </c>
      <c r="C91" s="282"/>
    </row>
    <row r="92" spans="1:3" s="257" customFormat="1" ht="37.5" customHeight="1" hidden="1">
      <c r="A92" s="568"/>
      <c r="B92" s="281" t="s">
        <v>1194</v>
      </c>
      <c r="C92" s="282"/>
    </row>
    <row r="93" spans="1:3" s="257" customFormat="1" ht="45" customHeight="1" hidden="1">
      <c r="A93" s="569"/>
      <c r="B93" s="281" t="s">
        <v>1195</v>
      </c>
      <c r="C93" s="282"/>
    </row>
    <row r="94" spans="1:3" s="257" customFormat="1" ht="51" customHeight="1">
      <c r="A94" s="570" t="s">
        <v>1196</v>
      </c>
      <c r="B94" s="279" t="s">
        <v>31</v>
      </c>
      <c r="C94" s="272">
        <v>18759.9</v>
      </c>
    </row>
    <row r="95" spans="1:3" s="257" customFormat="1" ht="47.25" customHeight="1">
      <c r="A95" s="571"/>
      <c r="B95" s="279" t="s">
        <v>1197</v>
      </c>
      <c r="C95" s="268">
        <v>876.4</v>
      </c>
    </row>
    <row r="96" spans="1:3" s="257" customFormat="1" ht="48" customHeight="1">
      <c r="A96" s="571"/>
      <c r="B96" s="279" t="s">
        <v>1198</v>
      </c>
      <c r="C96" s="268">
        <v>1263.5</v>
      </c>
    </row>
    <row r="97" spans="1:3" s="257" customFormat="1" ht="36" customHeight="1">
      <c r="A97" s="568"/>
      <c r="B97" s="279" t="s">
        <v>1199</v>
      </c>
      <c r="C97" s="272">
        <v>16390</v>
      </c>
    </row>
    <row r="98" spans="1:3" s="257" customFormat="1" ht="22.5" customHeight="1">
      <c r="A98" s="576"/>
      <c r="B98" s="279" t="s">
        <v>1436</v>
      </c>
      <c r="C98" s="272">
        <v>230</v>
      </c>
    </row>
    <row r="99" spans="1:3" ht="18" customHeight="1">
      <c r="A99" s="570" t="s">
        <v>32</v>
      </c>
      <c r="B99" s="279" t="s">
        <v>33</v>
      </c>
      <c r="C99" s="270">
        <v>159108.69999999998</v>
      </c>
    </row>
    <row r="100" spans="1:3" ht="23.25" customHeight="1">
      <c r="A100" s="571"/>
      <c r="B100" s="279" t="s">
        <v>1200</v>
      </c>
      <c r="C100" s="270">
        <v>115524.59999999999</v>
      </c>
    </row>
    <row r="101" spans="1:3" ht="51.75" customHeight="1">
      <c r="A101" s="568"/>
      <c r="B101" s="279" t="s">
        <v>1201</v>
      </c>
      <c r="C101" s="270">
        <v>32286.599999999995</v>
      </c>
    </row>
    <row r="102" spans="1:3" ht="45" customHeight="1">
      <c r="A102" s="568"/>
      <c r="B102" s="279" t="s">
        <v>1202</v>
      </c>
      <c r="C102" s="270">
        <v>573.4</v>
      </c>
    </row>
    <row r="103" spans="1:3" ht="54" customHeight="1">
      <c r="A103" s="568"/>
      <c r="B103" s="279" t="s">
        <v>1203</v>
      </c>
      <c r="C103" s="270">
        <v>724.1000000000001</v>
      </c>
    </row>
    <row r="104" spans="1:3" ht="30.75" customHeight="1">
      <c r="A104" s="568"/>
      <c r="B104" s="283" t="s">
        <v>1204</v>
      </c>
      <c r="C104" s="270">
        <v>10000</v>
      </c>
    </row>
    <row r="105" spans="1:3" s="257" customFormat="1" ht="24.75" customHeight="1">
      <c r="A105" s="284" t="s">
        <v>1205</v>
      </c>
      <c r="B105" s="6" t="s">
        <v>1206</v>
      </c>
      <c r="C105" s="263">
        <v>882.5</v>
      </c>
    </row>
    <row r="106" spans="1:3" ht="31.5" customHeight="1" thickBot="1">
      <c r="A106" s="285" t="s">
        <v>1207</v>
      </c>
      <c r="B106" s="286" t="s">
        <v>1208</v>
      </c>
      <c r="C106" s="287">
        <v>882.5</v>
      </c>
    </row>
    <row r="107" spans="1:3" ht="15">
      <c r="A107" s="288"/>
      <c r="B107" s="289"/>
      <c r="C107" s="290"/>
    </row>
    <row r="108" spans="1:3" ht="15">
      <c r="A108" s="288"/>
      <c r="B108" s="289"/>
      <c r="C108" s="290"/>
    </row>
    <row r="109" ht="12.75">
      <c r="B109" s="291"/>
    </row>
    <row r="110" ht="12.75">
      <c r="B110" s="291"/>
    </row>
    <row r="111" ht="12.75">
      <c r="B111" s="291"/>
    </row>
    <row r="112" ht="12.75">
      <c r="B112" s="291"/>
    </row>
  </sheetData>
  <sheetProtection/>
  <mergeCells count="14">
    <mergeCell ref="A99:A104"/>
    <mergeCell ref="A75:A77"/>
    <mergeCell ref="A79:A81"/>
    <mergeCell ref="A82:A84"/>
    <mergeCell ref="A85:A86"/>
    <mergeCell ref="A87:A88"/>
    <mergeCell ref="A91:A93"/>
    <mergeCell ref="A94:A98"/>
    <mergeCell ref="A8:B8"/>
    <mergeCell ref="A48:A55"/>
    <mergeCell ref="A57:A71"/>
    <mergeCell ref="A72:A74"/>
    <mergeCell ref="A22:A46"/>
    <mergeCell ref="A19:A2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57"/>
    </sheetView>
  </sheetViews>
  <sheetFormatPr defaultColWidth="15.00390625" defaultRowHeight="15"/>
  <cols>
    <col min="1" max="1" width="74.00390625" style="37" customWidth="1"/>
    <col min="2" max="2" width="7.7109375" style="37" customWidth="1"/>
    <col min="3" max="3" width="7.28125" style="37" customWidth="1"/>
    <col min="4" max="4" width="18.8515625" style="180" customWidth="1"/>
    <col min="5" max="229" width="10.00390625" style="37" customWidth="1"/>
    <col min="230" max="230" width="70.421875" style="37" customWidth="1"/>
    <col min="231" max="16384" width="15.00390625" style="37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8" t="s">
        <v>1495</v>
      </c>
    </row>
    <row r="5" ht="12.75">
      <c r="D5" s="2" t="s">
        <v>157</v>
      </c>
    </row>
    <row r="7" spans="1:3" ht="54" customHeight="1">
      <c r="A7" s="581" t="s">
        <v>1013</v>
      </c>
      <c r="B7" s="581"/>
      <c r="C7" s="581"/>
    </row>
    <row r="8" spans="1:4" ht="19.5" thickBot="1">
      <c r="A8" s="39"/>
      <c r="B8" s="39"/>
      <c r="C8" s="39"/>
      <c r="D8" s="181"/>
    </row>
    <row r="9" spans="1:4" ht="24" customHeight="1" thickBot="1">
      <c r="A9" s="582" t="s">
        <v>158</v>
      </c>
      <c r="B9" s="584" t="s">
        <v>159</v>
      </c>
      <c r="C9" s="585"/>
      <c r="D9" s="577" t="s">
        <v>1492</v>
      </c>
    </row>
    <row r="10" spans="1:4" ht="48" customHeight="1" thickBot="1">
      <c r="A10" s="583"/>
      <c r="B10" s="40" t="s">
        <v>160</v>
      </c>
      <c r="C10" s="41" t="s">
        <v>161</v>
      </c>
      <c r="D10" s="578"/>
    </row>
    <row r="11" spans="1:4" ht="15.75">
      <c r="A11" s="74" t="s">
        <v>162</v>
      </c>
      <c r="B11" s="75" t="s">
        <v>163</v>
      </c>
      <c r="C11" s="163"/>
      <c r="D11" s="182">
        <v>215596.7</v>
      </c>
    </row>
    <row r="12" spans="1:4" ht="31.5">
      <c r="A12" s="477" t="s">
        <v>164</v>
      </c>
      <c r="B12" s="164"/>
      <c r="C12" s="165" t="s">
        <v>165</v>
      </c>
      <c r="D12" s="537">
        <v>3545.4000000000005</v>
      </c>
    </row>
    <row r="13" spans="1:4" ht="45.75" customHeight="1">
      <c r="A13" s="72" t="s">
        <v>166</v>
      </c>
      <c r="B13" s="166"/>
      <c r="C13" s="63" t="s">
        <v>167</v>
      </c>
      <c r="D13" s="186">
        <v>5332.1</v>
      </c>
    </row>
    <row r="14" spans="1:4" ht="44.25" customHeight="1">
      <c r="A14" s="45" t="s">
        <v>168</v>
      </c>
      <c r="B14" s="46"/>
      <c r="C14" s="47" t="s">
        <v>169</v>
      </c>
      <c r="D14" s="183">
        <v>89214.70000000001</v>
      </c>
    </row>
    <row r="15" spans="1:4" ht="21.75" customHeight="1">
      <c r="A15" s="48" t="s">
        <v>170</v>
      </c>
      <c r="B15" s="46"/>
      <c r="C15" s="49" t="s">
        <v>171</v>
      </c>
      <c r="D15" s="183">
        <v>26.9</v>
      </c>
    </row>
    <row r="16" spans="1:4" ht="30" customHeight="1">
      <c r="A16" s="50" t="s">
        <v>172</v>
      </c>
      <c r="B16" s="51"/>
      <c r="C16" s="47" t="s">
        <v>173</v>
      </c>
      <c r="D16" s="183">
        <v>26958.2</v>
      </c>
    </row>
    <row r="17" spans="1:4" ht="16.5" customHeight="1">
      <c r="A17" s="48" t="s">
        <v>174</v>
      </c>
      <c r="B17" s="46"/>
      <c r="C17" s="49" t="s">
        <v>175</v>
      </c>
      <c r="D17" s="183">
        <v>2480.3</v>
      </c>
    </row>
    <row r="18" spans="1:4" ht="18" customHeight="1" thickBot="1">
      <c r="A18" s="52" t="s">
        <v>176</v>
      </c>
      <c r="B18" s="53"/>
      <c r="C18" s="54" t="s">
        <v>177</v>
      </c>
      <c r="D18" s="184">
        <v>88039.1</v>
      </c>
    </row>
    <row r="19" spans="1:4" ht="21.75" customHeight="1" thickBot="1">
      <c r="A19" s="55" t="s">
        <v>178</v>
      </c>
      <c r="B19" s="43" t="s">
        <v>179</v>
      </c>
      <c r="C19" s="44"/>
      <c r="D19" s="185">
        <v>1040.1</v>
      </c>
    </row>
    <row r="20" spans="1:4" ht="30.75" customHeight="1" thickBot="1">
      <c r="A20" s="50" t="s">
        <v>180</v>
      </c>
      <c r="B20" s="56"/>
      <c r="C20" s="49" t="s">
        <v>181</v>
      </c>
      <c r="D20" s="183">
        <v>1040.1</v>
      </c>
    </row>
    <row r="21" spans="1:4" ht="18" customHeight="1" thickBot="1">
      <c r="A21" s="57" t="s">
        <v>182</v>
      </c>
      <c r="B21" s="43" t="s">
        <v>183</v>
      </c>
      <c r="C21" s="44"/>
      <c r="D21" s="185">
        <v>140750.80000000002</v>
      </c>
    </row>
    <row r="22" spans="1:4" ht="15">
      <c r="A22" s="58" t="s">
        <v>184</v>
      </c>
      <c r="B22" s="59"/>
      <c r="C22" s="49" t="s">
        <v>185</v>
      </c>
      <c r="D22" s="183">
        <v>11426.400000000001</v>
      </c>
    </row>
    <row r="23" spans="1:4" ht="15">
      <c r="A23" s="58" t="s">
        <v>186</v>
      </c>
      <c r="B23" s="59"/>
      <c r="C23" s="60" t="s">
        <v>187</v>
      </c>
      <c r="D23" s="183">
        <v>32987.3</v>
      </c>
    </row>
    <row r="24" spans="1:4" ht="15">
      <c r="A24" s="61" t="s">
        <v>188</v>
      </c>
      <c r="B24" s="62"/>
      <c r="C24" s="63" t="s">
        <v>189</v>
      </c>
      <c r="D24" s="186">
        <v>89229.8</v>
      </c>
    </row>
    <row r="25" spans="1:4" ht="15">
      <c r="A25" s="478" t="s">
        <v>190</v>
      </c>
      <c r="B25" s="64"/>
      <c r="C25" s="64" t="s">
        <v>191</v>
      </c>
      <c r="D25" s="538">
        <v>153.6</v>
      </c>
    </row>
    <row r="26" spans="1:4" ht="15.75" thickBot="1">
      <c r="A26" s="52" t="s">
        <v>192</v>
      </c>
      <c r="B26" s="65"/>
      <c r="C26" s="54" t="s">
        <v>193</v>
      </c>
      <c r="D26" s="184">
        <v>6953.700000000001</v>
      </c>
    </row>
    <row r="27" spans="1:4" ht="15.75" customHeight="1" thickBot="1">
      <c r="A27" s="57" t="s">
        <v>194</v>
      </c>
      <c r="B27" s="43" t="s">
        <v>195</v>
      </c>
      <c r="C27" s="44"/>
      <c r="D27" s="185">
        <v>71649.8</v>
      </c>
    </row>
    <row r="28" spans="1:4" ht="17.25" customHeight="1">
      <c r="A28" s="58" t="s">
        <v>196</v>
      </c>
      <c r="B28" s="59"/>
      <c r="C28" s="49" t="s">
        <v>197</v>
      </c>
      <c r="D28" s="187">
        <v>7038.4</v>
      </c>
    </row>
    <row r="29" spans="1:4" ht="15">
      <c r="A29" s="58" t="s">
        <v>198</v>
      </c>
      <c r="B29" s="59"/>
      <c r="C29" s="49" t="s">
        <v>199</v>
      </c>
      <c r="D29" s="183">
        <v>50443.3</v>
      </c>
    </row>
    <row r="30" spans="1:4" ht="15">
      <c r="A30" s="58" t="s">
        <v>200</v>
      </c>
      <c r="B30" s="59"/>
      <c r="C30" s="49" t="s">
        <v>201</v>
      </c>
      <c r="D30" s="183">
        <v>11657.099999999999</v>
      </c>
    </row>
    <row r="31" spans="1:4" ht="15.75" thickBot="1">
      <c r="A31" s="52" t="s">
        <v>202</v>
      </c>
      <c r="B31" s="65"/>
      <c r="C31" s="54" t="s">
        <v>203</v>
      </c>
      <c r="D31" s="184">
        <v>2511</v>
      </c>
    </row>
    <row r="32" spans="1:4" ht="21" customHeight="1" thickBot="1">
      <c r="A32" s="57" t="s">
        <v>204</v>
      </c>
      <c r="B32" s="43" t="s">
        <v>205</v>
      </c>
      <c r="C32" s="44"/>
      <c r="D32" s="185">
        <v>300</v>
      </c>
    </row>
    <row r="33" spans="1:4" ht="15.75" thickBot="1">
      <c r="A33" s="52" t="s">
        <v>206</v>
      </c>
      <c r="B33" s="65"/>
      <c r="C33" s="54" t="s">
        <v>207</v>
      </c>
      <c r="D33" s="184">
        <v>300</v>
      </c>
    </row>
    <row r="34" spans="1:4" ht="20.25" customHeight="1" thickBot="1">
      <c r="A34" s="42" t="s">
        <v>208</v>
      </c>
      <c r="B34" s="43" t="s">
        <v>209</v>
      </c>
      <c r="C34" s="44"/>
      <c r="D34" s="185">
        <v>1658418.7999999998</v>
      </c>
    </row>
    <row r="35" spans="1:4" ht="15">
      <c r="A35" s="66" t="s">
        <v>210</v>
      </c>
      <c r="B35" s="59"/>
      <c r="C35" s="47" t="s">
        <v>211</v>
      </c>
      <c r="D35" s="183">
        <v>630341.6</v>
      </c>
    </row>
    <row r="36" spans="1:4" ht="15">
      <c r="A36" s="66" t="s">
        <v>212</v>
      </c>
      <c r="B36" s="59"/>
      <c r="C36" s="49" t="s">
        <v>213</v>
      </c>
      <c r="D36" s="183">
        <v>748621.2</v>
      </c>
    </row>
    <row r="37" spans="1:4" ht="15">
      <c r="A37" s="479" t="s">
        <v>214</v>
      </c>
      <c r="B37" s="59"/>
      <c r="C37" s="49" t="s">
        <v>215</v>
      </c>
      <c r="D37" s="183">
        <v>241010.09999999998</v>
      </c>
    </row>
    <row r="38" spans="1:4" ht="18.75" customHeight="1">
      <c r="A38" s="68" t="s">
        <v>216</v>
      </c>
      <c r="B38" s="59"/>
      <c r="C38" s="49" t="s">
        <v>217</v>
      </c>
      <c r="D38" s="183">
        <v>240</v>
      </c>
    </row>
    <row r="39" spans="1:4" ht="15">
      <c r="A39" s="68" t="s">
        <v>218</v>
      </c>
      <c r="B39" s="62"/>
      <c r="C39" s="49" t="s">
        <v>219</v>
      </c>
      <c r="D39" s="183">
        <v>12516.1</v>
      </c>
    </row>
    <row r="40" spans="1:4" ht="15.75" thickBot="1">
      <c r="A40" s="69" t="s">
        <v>220</v>
      </c>
      <c r="B40" s="65"/>
      <c r="C40" s="54" t="s">
        <v>221</v>
      </c>
      <c r="D40" s="184">
        <v>25689.8</v>
      </c>
    </row>
    <row r="41" spans="1:4" ht="16.5" customHeight="1" thickBot="1">
      <c r="A41" s="42" t="s">
        <v>222</v>
      </c>
      <c r="B41" s="43" t="s">
        <v>223</v>
      </c>
      <c r="C41" s="44"/>
      <c r="D41" s="185">
        <v>14126</v>
      </c>
    </row>
    <row r="42" spans="1:4" ht="15.75" thickBot="1">
      <c r="A42" s="69" t="s">
        <v>224</v>
      </c>
      <c r="B42" s="65"/>
      <c r="C42" s="54" t="s">
        <v>225</v>
      </c>
      <c r="D42" s="184">
        <v>14126</v>
      </c>
    </row>
    <row r="43" spans="1:4" ht="20.25" customHeight="1" thickBot="1">
      <c r="A43" s="42" t="s">
        <v>226</v>
      </c>
      <c r="B43" s="43" t="s">
        <v>227</v>
      </c>
      <c r="C43" s="44"/>
      <c r="D43" s="185">
        <v>343643.49999999994</v>
      </c>
    </row>
    <row r="44" spans="1:4" ht="15.75">
      <c r="A44" s="48" t="s">
        <v>228</v>
      </c>
      <c r="B44" s="70"/>
      <c r="C44" s="47" t="s">
        <v>229</v>
      </c>
      <c r="D44" s="188">
        <v>12500</v>
      </c>
    </row>
    <row r="45" spans="1:4" ht="15">
      <c r="A45" s="71" t="s">
        <v>230</v>
      </c>
      <c r="B45" s="62"/>
      <c r="C45" s="63" t="s">
        <v>231</v>
      </c>
      <c r="D45" s="189">
        <v>111458.7</v>
      </c>
    </row>
    <row r="46" spans="1:4" ht="15">
      <c r="A46" s="71" t="s">
        <v>232</v>
      </c>
      <c r="B46" s="62"/>
      <c r="C46" s="63" t="s">
        <v>233</v>
      </c>
      <c r="D46" s="189">
        <v>84904.9</v>
      </c>
    </row>
    <row r="47" spans="1:4" ht="15">
      <c r="A47" s="72" t="s">
        <v>234</v>
      </c>
      <c r="B47" s="62"/>
      <c r="C47" s="63" t="s">
        <v>235</v>
      </c>
      <c r="D47" s="189">
        <v>109089.3</v>
      </c>
    </row>
    <row r="48" spans="1:4" ht="15.75" thickBot="1">
      <c r="A48" s="69" t="s">
        <v>236</v>
      </c>
      <c r="B48" s="73"/>
      <c r="C48" s="54" t="s">
        <v>237</v>
      </c>
      <c r="D48" s="190">
        <v>25690.6</v>
      </c>
    </row>
    <row r="49" spans="1:4" ht="15.75">
      <c r="A49" s="74" t="s">
        <v>238</v>
      </c>
      <c r="B49" s="75" t="s">
        <v>239</v>
      </c>
      <c r="C49" s="76"/>
      <c r="D49" s="182">
        <v>7313.700000000001</v>
      </c>
    </row>
    <row r="50" spans="1:4" ht="15">
      <c r="A50" s="480" t="s">
        <v>240</v>
      </c>
      <c r="B50" s="64"/>
      <c r="C50" s="64" t="s">
        <v>241</v>
      </c>
      <c r="D50" s="538">
        <v>3978.8</v>
      </c>
    </row>
    <row r="51" spans="1:4" ht="15.75" thickBot="1">
      <c r="A51" s="69" t="s">
        <v>242</v>
      </c>
      <c r="B51" s="65"/>
      <c r="C51" s="54" t="s">
        <v>243</v>
      </c>
      <c r="D51" s="184">
        <v>3334.9</v>
      </c>
    </row>
    <row r="52" spans="1:4" ht="20.25" customHeight="1" thickBot="1">
      <c r="A52" s="42" t="s">
        <v>244</v>
      </c>
      <c r="B52" s="43" t="s">
        <v>245</v>
      </c>
      <c r="C52" s="77"/>
      <c r="D52" s="191">
        <v>0</v>
      </c>
    </row>
    <row r="53" spans="1:4" ht="15" customHeight="1" thickBot="1">
      <c r="A53" s="78" t="s">
        <v>246</v>
      </c>
      <c r="B53" s="65"/>
      <c r="C53" s="54" t="s">
        <v>247</v>
      </c>
      <c r="D53" s="184">
        <v>0</v>
      </c>
    </row>
    <row r="54" spans="1:4" ht="39" customHeight="1" thickBot="1">
      <c r="A54" s="79" t="s">
        <v>248</v>
      </c>
      <c r="B54" s="43" t="s">
        <v>249</v>
      </c>
      <c r="C54" s="77"/>
      <c r="D54" s="191">
        <v>244187.39999999997</v>
      </c>
    </row>
    <row r="55" spans="1:4" ht="30" customHeight="1">
      <c r="A55" s="80" t="s">
        <v>250</v>
      </c>
      <c r="B55" s="81"/>
      <c r="C55" s="82" t="s">
        <v>251</v>
      </c>
      <c r="D55" s="192">
        <v>178361.59999999998</v>
      </c>
    </row>
    <row r="56" spans="1:4" ht="20.25" customHeight="1" thickBot="1">
      <c r="A56" s="78" t="s">
        <v>252</v>
      </c>
      <c r="B56" s="65"/>
      <c r="C56" s="54" t="s">
        <v>253</v>
      </c>
      <c r="D56" s="184">
        <v>65825.8</v>
      </c>
    </row>
    <row r="57" spans="1:4" ht="19.5" thickBot="1">
      <c r="A57" s="579" t="s">
        <v>254</v>
      </c>
      <c r="B57" s="580"/>
      <c r="C57" s="580"/>
      <c r="D57" s="193">
        <v>2697026.7999999993</v>
      </c>
    </row>
    <row r="58" spans="2:3" ht="12.75">
      <c r="B58" s="83"/>
      <c r="C58" s="83"/>
    </row>
    <row r="59" ht="12.75">
      <c r="D59" s="194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73"/>
  <sheetViews>
    <sheetView zoomScalePageLayoutView="0" workbookViewId="0" topLeftCell="A1">
      <selection activeCell="A1" sqref="A1:H1171"/>
    </sheetView>
  </sheetViews>
  <sheetFormatPr defaultColWidth="8.8515625" defaultRowHeight="17.25" customHeight="1"/>
  <cols>
    <col min="1" max="1" width="58.28125" style="5" customWidth="1"/>
    <col min="2" max="2" width="3.140625" style="135" customWidth="1"/>
    <col min="3" max="3" width="2.140625" style="134" customWidth="1"/>
    <col min="4" max="4" width="3.421875" style="135" customWidth="1"/>
    <col min="5" max="5" width="6.57421875" style="135" customWidth="1"/>
    <col min="6" max="6" width="7.57421875" style="134" customWidth="1"/>
    <col min="7" max="7" width="7.00390625" style="134" customWidth="1"/>
    <col min="8" max="8" width="14.7109375" style="448" customWidth="1"/>
    <col min="9" max="16384" width="8.8515625" style="4" customWidth="1"/>
  </cols>
  <sheetData>
    <row r="1" ht="12.75" customHeight="1">
      <c r="H1" s="195" t="s">
        <v>0</v>
      </c>
    </row>
    <row r="2" ht="12.75" customHeight="1">
      <c r="H2" s="195" t="s">
        <v>1</v>
      </c>
    </row>
    <row r="3" ht="12.75" customHeight="1">
      <c r="H3" s="196" t="s">
        <v>2</v>
      </c>
    </row>
    <row r="4" ht="12.75" customHeight="1">
      <c r="H4" s="179" t="s">
        <v>1495</v>
      </c>
    </row>
    <row r="5" ht="12.75" customHeight="1">
      <c r="H5" s="195" t="s">
        <v>1019</v>
      </c>
    </row>
    <row r="8" spans="1:7" ht="54.75" customHeight="1">
      <c r="A8" s="586" t="s">
        <v>1012</v>
      </c>
      <c r="B8" s="586"/>
      <c r="C8" s="586"/>
      <c r="D8" s="586"/>
      <c r="E8" s="586"/>
      <c r="F8" s="586"/>
      <c r="G8" s="586"/>
    </row>
    <row r="11" spans="1:8" s="5" customFormat="1" ht="56.25" customHeight="1">
      <c r="A11" s="103" t="s">
        <v>257</v>
      </c>
      <c r="B11" s="587" t="s">
        <v>294</v>
      </c>
      <c r="C11" s="587"/>
      <c r="D11" s="587"/>
      <c r="E11" s="587"/>
      <c r="F11" s="121" t="s">
        <v>295</v>
      </c>
      <c r="G11" s="103" t="s">
        <v>296</v>
      </c>
      <c r="H11" s="197" t="s">
        <v>1491</v>
      </c>
    </row>
    <row r="12" spans="1:8" s="5" customFormat="1" ht="71.25" customHeight="1">
      <c r="A12" s="107" t="s">
        <v>297</v>
      </c>
      <c r="B12" s="121" t="s">
        <v>298</v>
      </c>
      <c r="C12" s="121" t="s">
        <v>299</v>
      </c>
      <c r="D12" s="121" t="s">
        <v>300</v>
      </c>
      <c r="E12" s="121" t="s">
        <v>301</v>
      </c>
      <c r="F12" s="121"/>
      <c r="G12" s="103"/>
      <c r="H12" s="197">
        <v>7006.900000000001</v>
      </c>
    </row>
    <row r="13" spans="1:8" s="120" customFormat="1" ht="42" customHeight="1">
      <c r="A13" s="137" t="s">
        <v>302</v>
      </c>
      <c r="B13" s="121" t="s">
        <v>298</v>
      </c>
      <c r="C13" s="121" t="s">
        <v>258</v>
      </c>
      <c r="D13" s="121" t="s">
        <v>300</v>
      </c>
      <c r="E13" s="121" t="s">
        <v>301</v>
      </c>
      <c r="F13" s="121"/>
      <c r="G13" s="103"/>
      <c r="H13" s="197">
        <v>5722.1</v>
      </c>
    </row>
    <row r="14" spans="1:8" s="116" customFormat="1" ht="54" customHeight="1">
      <c r="A14" s="109" t="s">
        <v>303</v>
      </c>
      <c r="B14" s="115" t="s">
        <v>298</v>
      </c>
      <c r="C14" s="115" t="s">
        <v>258</v>
      </c>
      <c r="D14" s="115" t="s">
        <v>298</v>
      </c>
      <c r="E14" s="115" t="s">
        <v>301</v>
      </c>
      <c r="F14" s="115"/>
      <c r="G14" s="105"/>
      <c r="H14" s="198">
        <v>5722.1</v>
      </c>
    </row>
    <row r="15" spans="1:8" s="116" customFormat="1" ht="54" customHeight="1">
      <c r="A15" s="174" t="s">
        <v>280</v>
      </c>
      <c r="B15" s="115" t="s">
        <v>298</v>
      </c>
      <c r="C15" s="115" t="s">
        <v>258</v>
      </c>
      <c r="D15" s="115" t="s">
        <v>298</v>
      </c>
      <c r="E15" s="115" t="s">
        <v>304</v>
      </c>
      <c r="F15" s="115"/>
      <c r="G15" s="105"/>
      <c r="H15" s="198">
        <v>400</v>
      </c>
    </row>
    <row r="16" spans="1:8" s="116" customFormat="1" ht="18" customHeight="1">
      <c r="A16" s="114" t="s">
        <v>305</v>
      </c>
      <c r="B16" s="115" t="s">
        <v>298</v>
      </c>
      <c r="C16" s="115" t="s">
        <v>258</v>
      </c>
      <c r="D16" s="115" t="s">
        <v>298</v>
      </c>
      <c r="E16" s="115" t="s">
        <v>304</v>
      </c>
      <c r="F16" s="115" t="s">
        <v>306</v>
      </c>
      <c r="G16" s="105"/>
      <c r="H16" s="198">
        <v>400</v>
      </c>
    </row>
    <row r="17" spans="1:8" s="116" customFormat="1" ht="17.25" customHeight="1">
      <c r="A17" s="67" t="s">
        <v>198</v>
      </c>
      <c r="B17" s="115" t="s">
        <v>298</v>
      </c>
      <c r="C17" s="115" t="s">
        <v>258</v>
      </c>
      <c r="D17" s="115" t="s">
        <v>298</v>
      </c>
      <c r="E17" s="115" t="s">
        <v>304</v>
      </c>
      <c r="F17" s="115" t="s">
        <v>306</v>
      </c>
      <c r="G17" s="105" t="s">
        <v>199</v>
      </c>
      <c r="H17" s="198">
        <v>400</v>
      </c>
    </row>
    <row r="18" spans="1:8" s="116" customFormat="1" ht="42" customHeight="1">
      <c r="A18" s="175" t="s">
        <v>307</v>
      </c>
      <c r="B18" s="115" t="s">
        <v>298</v>
      </c>
      <c r="C18" s="115" t="s">
        <v>258</v>
      </c>
      <c r="D18" s="115" t="s">
        <v>298</v>
      </c>
      <c r="E18" s="115" t="s">
        <v>308</v>
      </c>
      <c r="F18" s="115"/>
      <c r="G18" s="105"/>
      <c r="H18" s="198">
        <v>1095.8</v>
      </c>
    </row>
    <row r="19" spans="1:8" s="116" customFormat="1" ht="17.25" customHeight="1">
      <c r="A19" s="114" t="s">
        <v>305</v>
      </c>
      <c r="B19" s="115" t="s">
        <v>298</v>
      </c>
      <c r="C19" s="115" t="s">
        <v>258</v>
      </c>
      <c r="D19" s="115" t="s">
        <v>298</v>
      </c>
      <c r="E19" s="115" t="s">
        <v>308</v>
      </c>
      <c r="F19" s="115" t="s">
        <v>306</v>
      </c>
      <c r="G19" s="105"/>
      <c r="H19" s="198">
        <v>1095.8</v>
      </c>
    </row>
    <row r="20" spans="1:8" s="116" customFormat="1" ht="17.25" customHeight="1" hidden="1">
      <c r="A20" s="168" t="s">
        <v>198</v>
      </c>
      <c r="B20" s="115" t="s">
        <v>298</v>
      </c>
      <c r="C20" s="115" t="s">
        <v>258</v>
      </c>
      <c r="D20" s="115" t="s">
        <v>298</v>
      </c>
      <c r="E20" s="115" t="s">
        <v>308</v>
      </c>
      <c r="F20" s="115" t="s">
        <v>306</v>
      </c>
      <c r="G20" s="105" t="s">
        <v>199</v>
      </c>
      <c r="H20" s="198">
        <v>0</v>
      </c>
    </row>
    <row r="21" spans="1:8" s="116" customFormat="1" ht="17.25" customHeight="1">
      <c r="A21" s="171" t="s">
        <v>200</v>
      </c>
      <c r="B21" s="115" t="s">
        <v>298</v>
      </c>
      <c r="C21" s="115" t="s">
        <v>258</v>
      </c>
      <c r="D21" s="115" t="s">
        <v>298</v>
      </c>
      <c r="E21" s="115" t="s">
        <v>308</v>
      </c>
      <c r="F21" s="115" t="s">
        <v>306</v>
      </c>
      <c r="G21" s="105" t="s">
        <v>201</v>
      </c>
      <c r="H21" s="198">
        <v>750</v>
      </c>
    </row>
    <row r="22" spans="1:8" s="116" customFormat="1" ht="21" customHeight="1">
      <c r="A22" s="168" t="s">
        <v>224</v>
      </c>
      <c r="B22" s="115" t="s">
        <v>298</v>
      </c>
      <c r="C22" s="115" t="s">
        <v>258</v>
      </c>
      <c r="D22" s="115" t="s">
        <v>298</v>
      </c>
      <c r="E22" s="115" t="s">
        <v>308</v>
      </c>
      <c r="F22" s="115" t="s">
        <v>306</v>
      </c>
      <c r="G22" s="105" t="s">
        <v>225</v>
      </c>
      <c r="H22" s="198">
        <v>345.8</v>
      </c>
    </row>
    <row r="23" spans="1:8" s="116" customFormat="1" ht="47.25" customHeight="1">
      <c r="A23" s="210" t="s">
        <v>1067</v>
      </c>
      <c r="B23" s="115" t="s">
        <v>298</v>
      </c>
      <c r="C23" s="115" t="s">
        <v>258</v>
      </c>
      <c r="D23" s="115" t="s">
        <v>298</v>
      </c>
      <c r="E23" s="115" t="s">
        <v>1358</v>
      </c>
      <c r="F23" s="115"/>
      <c r="G23" s="105"/>
      <c r="H23" s="198">
        <v>3868</v>
      </c>
    </row>
    <row r="24" spans="1:8" s="116" customFormat="1" ht="30.75" customHeight="1">
      <c r="A24" s="168" t="s">
        <v>311</v>
      </c>
      <c r="B24" s="115" t="s">
        <v>298</v>
      </c>
      <c r="C24" s="115" t="s">
        <v>258</v>
      </c>
      <c r="D24" s="115" t="s">
        <v>298</v>
      </c>
      <c r="E24" s="115" t="s">
        <v>1358</v>
      </c>
      <c r="F24" s="115" t="s">
        <v>312</v>
      </c>
      <c r="G24" s="105"/>
      <c r="H24" s="198">
        <v>3868</v>
      </c>
    </row>
    <row r="25" spans="1:8" s="116" customFormat="1" ht="21" customHeight="1">
      <c r="A25" s="168" t="s">
        <v>198</v>
      </c>
      <c r="B25" s="115" t="s">
        <v>298</v>
      </c>
      <c r="C25" s="115" t="s">
        <v>258</v>
      </c>
      <c r="D25" s="115" t="s">
        <v>298</v>
      </c>
      <c r="E25" s="115" t="s">
        <v>1358</v>
      </c>
      <c r="F25" s="115" t="s">
        <v>312</v>
      </c>
      <c r="G25" s="105" t="s">
        <v>199</v>
      </c>
      <c r="H25" s="198">
        <v>3868</v>
      </c>
    </row>
    <row r="26" spans="1:8" s="116" customFormat="1" ht="45.75" customHeight="1">
      <c r="A26" s="210" t="s">
        <v>1067</v>
      </c>
      <c r="B26" s="115" t="s">
        <v>298</v>
      </c>
      <c r="C26" s="115" t="s">
        <v>258</v>
      </c>
      <c r="D26" s="115" t="s">
        <v>298</v>
      </c>
      <c r="E26" s="115" t="s">
        <v>1066</v>
      </c>
      <c r="F26" s="115"/>
      <c r="G26" s="198"/>
      <c r="H26" s="198">
        <v>358.3</v>
      </c>
    </row>
    <row r="27" spans="1:8" s="116" customFormat="1" ht="30.75" customHeight="1" hidden="1">
      <c r="A27" s="168" t="s">
        <v>311</v>
      </c>
      <c r="B27" s="115" t="s">
        <v>298</v>
      </c>
      <c r="C27" s="115" t="s">
        <v>258</v>
      </c>
      <c r="D27" s="115" t="s">
        <v>298</v>
      </c>
      <c r="E27" s="115" t="s">
        <v>1066</v>
      </c>
      <c r="F27" s="115" t="s">
        <v>312</v>
      </c>
      <c r="G27" s="105"/>
      <c r="H27" s="198">
        <v>0</v>
      </c>
    </row>
    <row r="28" spans="1:8" s="116" customFormat="1" ht="21" customHeight="1" hidden="1">
      <c r="A28" s="168" t="s">
        <v>198</v>
      </c>
      <c r="B28" s="115" t="s">
        <v>298</v>
      </c>
      <c r="C28" s="115" t="s">
        <v>258</v>
      </c>
      <c r="D28" s="115" t="s">
        <v>298</v>
      </c>
      <c r="E28" s="115" t="s">
        <v>1066</v>
      </c>
      <c r="F28" s="115" t="s">
        <v>312</v>
      </c>
      <c r="G28" s="105" t="s">
        <v>199</v>
      </c>
      <c r="H28" s="198">
        <v>0</v>
      </c>
    </row>
    <row r="29" spans="1:8" s="116" customFormat="1" ht="45" customHeight="1" hidden="1">
      <c r="A29" s="67" t="s">
        <v>309</v>
      </c>
      <c r="B29" s="115" t="s">
        <v>298</v>
      </c>
      <c r="C29" s="115" t="s">
        <v>258</v>
      </c>
      <c r="D29" s="115" t="s">
        <v>298</v>
      </c>
      <c r="E29" s="115" t="s">
        <v>310</v>
      </c>
      <c r="F29" s="115"/>
      <c r="G29" s="105"/>
      <c r="H29" s="198">
        <v>0</v>
      </c>
    </row>
    <row r="30" spans="1:8" s="116" customFormat="1" ht="33" customHeight="1" hidden="1">
      <c r="A30" s="67" t="s">
        <v>311</v>
      </c>
      <c r="B30" s="115" t="s">
        <v>298</v>
      </c>
      <c r="C30" s="115" t="s">
        <v>258</v>
      </c>
      <c r="D30" s="115" t="s">
        <v>298</v>
      </c>
      <c r="E30" s="115" t="s">
        <v>310</v>
      </c>
      <c r="F30" s="115" t="s">
        <v>312</v>
      </c>
      <c r="G30" s="105"/>
      <c r="H30" s="198">
        <v>0</v>
      </c>
    </row>
    <row r="31" spans="1:8" s="116" customFormat="1" ht="35.25" customHeight="1" hidden="1">
      <c r="A31" s="67" t="s">
        <v>198</v>
      </c>
      <c r="B31" s="115" t="s">
        <v>298</v>
      </c>
      <c r="C31" s="115" t="s">
        <v>258</v>
      </c>
      <c r="D31" s="115" t="s">
        <v>298</v>
      </c>
      <c r="E31" s="115" t="s">
        <v>310</v>
      </c>
      <c r="F31" s="115" t="s">
        <v>312</v>
      </c>
      <c r="G31" s="105" t="s">
        <v>199</v>
      </c>
      <c r="H31" s="198">
        <v>0</v>
      </c>
    </row>
    <row r="32" spans="1:8" s="116" customFormat="1" ht="36.75" customHeight="1" hidden="1">
      <c r="A32" s="108" t="s">
        <v>313</v>
      </c>
      <c r="B32" s="115" t="s">
        <v>298</v>
      </c>
      <c r="C32" s="115" t="s">
        <v>260</v>
      </c>
      <c r="D32" s="115" t="s">
        <v>300</v>
      </c>
      <c r="E32" s="115" t="s">
        <v>301</v>
      </c>
      <c r="F32" s="115"/>
      <c r="G32" s="105"/>
      <c r="H32" s="198">
        <v>0</v>
      </c>
    </row>
    <row r="33" spans="1:8" s="116" customFormat="1" ht="39" customHeight="1" hidden="1">
      <c r="A33" s="104" t="s">
        <v>314</v>
      </c>
      <c r="B33" s="115" t="s">
        <v>298</v>
      </c>
      <c r="C33" s="115" t="s">
        <v>260</v>
      </c>
      <c r="D33" s="115" t="s">
        <v>298</v>
      </c>
      <c r="E33" s="115" t="s">
        <v>301</v>
      </c>
      <c r="F33" s="115"/>
      <c r="G33" s="106"/>
      <c r="H33" s="198">
        <v>0</v>
      </c>
    </row>
    <row r="34" spans="1:8" s="116" customFormat="1" ht="47.25" customHeight="1" hidden="1">
      <c r="A34" s="110" t="s">
        <v>315</v>
      </c>
      <c r="B34" s="115" t="s">
        <v>298</v>
      </c>
      <c r="C34" s="115" t="s">
        <v>260</v>
      </c>
      <c r="D34" s="115" t="s">
        <v>298</v>
      </c>
      <c r="E34" s="115" t="s">
        <v>316</v>
      </c>
      <c r="F34" s="115"/>
      <c r="G34" s="105"/>
      <c r="H34" s="198">
        <v>0</v>
      </c>
    </row>
    <row r="35" spans="1:8" s="116" customFormat="1" ht="50.25" customHeight="1" hidden="1">
      <c r="A35" s="110" t="s">
        <v>317</v>
      </c>
      <c r="B35" s="115" t="s">
        <v>298</v>
      </c>
      <c r="C35" s="115" t="s">
        <v>260</v>
      </c>
      <c r="D35" s="115" t="s">
        <v>298</v>
      </c>
      <c r="E35" s="115" t="s">
        <v>316</v>
      </c>
      <c r="F35" s="115" t="s">
        <v>306</v>
      </c>
      <c r="G35" s="105"/>
      <c r="H35" s="198">
        <v>0</v>
      </c>
    </row>
    <row r="36" spans="1:8" s="116" customFormat="1" ht="32.25" customHeight="1" hidden="1">
      <c r="A36" s="67" t="s">
        <v>198</v>
      </c>
      <c r="B36" s="115" t="s">
        <v>298</v>
      </c>
      <c r="C36" s="115" t="s">
        <v>260</v>
      </c>
      <c r="D36" s="115" t="s">
        <v>298</v>
      </c>
      <c r="E36" s="115" t="s">
        <v>316</v>
      </c>
      <c r="F36" s="115" t="s">
        <v>306</v>
      </c>
      <c r="G36" s="105" t="s">
        <v>199</v>
      </c>
      <c r="H36" s="198">
        <v>0</v>
      </c>
    </row>
    <row r="37" spans="1:8" s="116" customFormat="1" ht="31.5" customHeight="1" hidden="1">
      <c r="A37" s="104" t="s">
        <v>318</v>
      </c>
      <c r="B37" s="115" t="s">
        <v>298</v>
      </c>
      <c r="C37" s="115" t="s">
        <v>260</v>
      </c>
      <c r="D37" s="115" t="s">
        <v>298</v>
      </c>
      <c r="E37" s="115" t="s">
        <v>319</v>
      </c>
      <c r="F37" s="115"/>
      <c r="G37" s="105"/>
      <c r="H37" s="198">
        <v>0</v>
      </c>
    </row>
    <row r="38" spans="1:8" s="116" customFormat="1" ht="51" customHeight="1" hidden="1">
      <c r="A38" s="104" t="s">
        <v>317</v>
      </c>
      <c r="B38" s="115" t="s">
        <v>298</v>
      </c>
      <c r="C38" s="115" t="s">
        <v>260</v>
      </c>
      <c r="D38" s="115" t="s">
        <v>298</v>
      </c>
      <c r="E38" s="115" t="s">
        <v>319</v>
      </c>
      <c r="F38" s="115" t="s">
        <v>306</v>
      </c>
      <c r="G38" s="105"/>
      <c r="H38" s="198">
        <v>0</v>
      </c>
    </row>
    <row r="39" spans="1:8" s="116" customFormat="1" ht="46.5" customHeight="1" hidden="1">
      <c r="A39" s="67" t="s">
        <v>198</v>
      </c>
      <c r="B39" s="115" t="s">
        <v>298</v>
      </c>
      <c r="C39" s="115" t="s">
        <v>260</v>
      </c>
      <c r="D39" s="115" t="s">
        <v>298</v>
      </c>
      <c r="E39" s="115" t="s">
        <v>319</v>
      </c>
      <c r="F39" s="115" t="s">
        <v>306</v>
      </c>
      <c r="G39" s="105" t="s">
        <v>199</v>
      </c>
      <c r="H39" s="198">
        <v>0</v>
      </c>
    </row>
    <row r="40" spans="1:8" s="116" customFormat="1" ht="37.5" customHeight="1" hidden="1">
      <c r="A40" s="104" t="s">
        <v>282</v>
      </c>
      <c r="B40" s="115" t="s">
        <v>298</v>
      </c>
      <c r="C40" s="115" t="s">
        <v>260</v>
      </c>
      <c r="D40" s="115" t="s">
        <v>298</v>
      </c>
      <c r="E40" s="115" t="s">
        <v>320</v>
      </c>
      <c r="F40" s="115"/>
      <c r="G40" s="105"/>
      <c r="H40" s="198">
        <v>0</v>
      </c>
    </row>
    <row r="41" spans="1:8" s="116" customFormat="1" ht="33.75" customHeight="1" hidden="1">
      <c r="A41" s="104" t="s">
        <v>317</v>
      </c>
      <c r="B41" s="115" t="s">
        <v>298</v>
      </c>
      <c r="C41" s="115" t="s">
        <v>260</v>
      </c>
      <c r="D41" s="115" t="s">
        <v>298</v>
      </c>
      <c r="E41" s="115" t="s">
        <v>320</v>
      </c>
      <c r="F41" s="115" t="s">
        <v>306</v>
      </c>
      <c r="G41" s="105"/>
      <c r="H41" s="198">
        <v>0</v>
      </c>
    </row>
    <row r="42" spans="1:8" s="116" customFormat="1" ht="36" customHeight="1" hidden="1">
      <c r="A42" s="67" t="s">
        <v>198</v>
      </c>
      <c r="B42" s="115" t="s">
        <v>298</v>
      </c>
      <c r="C42" s="115" t="s">
        <v>260</v>
      </c>
      <c r="D42" s="115" t="s">
        <v>298</v>
      </c>
      <c r="E42" s="115" t="s">
        <v>320</v>
      </c>
      <c r="F42" s="115" t="s">
        <v>306</v>
      </c>
      <c r="G42" s="105" t="s">
        <v>199</v>
      </c>
      <c r="H42" s="198">
        <v>0</v>
      </c>
    </row>
    <row r="43" spans="1:8" s="116" customFormat="1" ht="18" customHeight="1">
      <c r="A43" s="173" t="s">
        <v>305</v>
      </c>
      <c r="B43" s="115" t="s">
        <v>298</v>
      </c>
      <c r="C43" s="115" t="s">
        <v>258</v>
      </c>
      <c r="D43" s="115" t="s">
        <v>298</v>
      </c>
      <c r="E43" s="115" t="s">
        <v>1066</v>
      </c>
      <c r="F43" s="115" t="s">
        <v>306</v>
      </c>
      <c r="G43" s="105"/>
      <c r="H43" s="198">
        <v>358.3</v>
      </c>
    </row>
    <row r="44" spans="1:8" s="116" customFormat="1" ht="18" customHeight="1">
      <c r="A44" s="168" t="s">
        <v>198</v>
      </c>
      <c r="B44" s="115" t="s">
        <v>298</v>
      </c>
      <c r="C44" s="115" t="s">
        <v>258</v>
      </c>
      <c r="D44" s="115" t="s">
        <v>298</v>
      </c>
      <c r="E44" s="115" t="s">
        <v>1066</v>
      </c>
      <c r="F44" s="115" t="s">
        <v>306</v>
      </c>
      <c r="G44" s="105" t="s">
        <v>199</v>
      </c>
      <c r="H44" s="198">
        <v>358.3</v>
      </c>
    </row>
    <row r="45" spans="1:8" s="120" customFormat="1" ht="33.75" customHeight="1">
      <c r="A45" s="150" t="s">
        <v>321</v>
      </c>
      <c r="B45" s="121" t="s">
        <v>298</v>
      </c>
      <c r="C45" s="121" t="s">
        <v>262</v>
      </c>
      <c r="D45" s="121" t="s">
        <v>300</v>
      </c>
      <c r="E45" s="121" t="s">
        <v>301</v>
      </c>
      <c r="F45" s="121"/>
      <c r="G45" s="103"/>
      <c r="H45" s="197">
        <v>1284.8000000000002</v>
      </c>
    </row>
    <row r="46" spans="1:8" s="116" customFormat="1" ht="42" customHeight="1">
      <c r="A46" s="104" t="s">
        <v>322</v>
      </c>
      <c r="B46" s="115" t="s">
        <v>298</v>
      </c>
      <c r="C46" s="115" t="s">
        <v>262</v>
      </c>
      <c r="D46" s="115" t="s">
        <v>298</v>
      </c>
      <c r="E46" s="115" t="s">
        <v>301</v>
      </c>
      <c r="F46" s="115"/>
      <c r="G46" s="105"/>
      <c r="H46" s="198">
        <v>1284.8000000000002</v>
      </c>
    </row>
    <row r="47" spans="1:8" s="116" customFormat="1" ht="45.75" customHeight="1">
      <c r="A47" s="104" t="s">
        <v>282</v>
      </c>
      <c r="B47" s="115" t="s">
        <v>298</v>
      </c>
      <c r="C47" s="115" t="s">
        <v>262</v>
      </c>
      <c r="D47" s="115" t="s">
        <v>298</v>
      </c>
      <c r="E47" s="115" t="s">
        <v>320</v>
      </c>
      <c r="F47" s="115"/>
      <c r="G47" s="105"/>
      <c r="H47" s="198">
        <v>1024.6000000000001</v>
      </c>
    </row>
    <row r="48" spans="1:8" s="116" customFormat="1" ht="17.25" customHeight="1">
      <c r="A48" s="104" t="s">
        <v>317</v>
      </c>
      <c r="B48" s="115" t="s">
        <v>298</v>
      </c>
      <c r="C48" s="115" t="s">
        <v>262</v>
      </c>
      <c r="D48" s="115" t="s">
        <v>298</v>
      </c>
      <c r="E48" s="115" t="s">
        <v>320</v>
      </c>
      <c r="F48" s="115" t="s">
        <v>306</v>
      </c>
      <c r="G48" s="105"/>
      <c r="H48" s="198">
        <v>1024.6000000000001</v>
      </c>
    </row>
    <row r="49" spans="1:8" s="116" customFormat="1" ht="17.25" customHeight="1">
      <c r="A49" s="67" t="s">
        <v>198</v>
      </c>
      <c r="B49" s="115" t="s">
        <v>298</v>
      </c>
      <c r="C49" s="115" t="s">
        <v>262</v>
      </c>
      <c r="D49" s="115" t="s">
        <v>298</v>
      </c>
      <c r="E49" s="115" t="s">
        <v>320</v>
      </c>
      <c r="F49" s="115" t="s">
        <v>306</v>
      </c>
      <c r="G49" s="105" t="s">
        <v>199</v>
      </c>
      <c r="H49" s="198">
        <v>1024.6000000000001</v>
      </c>
    </row>
    <row r="50" spans="1:8" s="116" customFormat="1" ht="17.25" customHeight="1">
      <c r="A50" s="104" t="s">
        <v>323</v>
      </c>
      <c r="B50" s="115" t="s">
        <v>298</v>
      </c>
      <c r="C50" s="115" t="s">
        <v>262</v>
      </c>
      <c r="D50" s="115" t="s">
        <v>298</v>
      </c>
      <c r="E50" s="115" t="s">
        <v>324</v>
      </c>
      <c r="F50" s="115"/>
      <c r="G50" s="105"/>
      <c r="H50" s="198">
        <v>260.2</v>
      </c>
    </row>
    <row r="51" spans="1:8" s="116" customFormat="1" ht="18" customHeight="1">
      <c r="A51" s="104" t="s">
        <v>317</v>
      </c>
      <c r="B51" s="115" t="s">
        <v>298</v>
      </c>
      <c r="C51" s="115" t="s">
        <v>262</v>
      </c>
      <c r="D51" s="115" t="s">
        <v>298</v>
      </c>
      <c r="E51" s="115" t="s">
        <v>324</v>
      </c>
      <c r="F51" s="115" t="s">
        <v>306</v>
      </c>
      <c r="G51" s="105"/>
      <c r="H51" s="198">
        <v>260.2</v>
      </c>
    </row>
    <row r="52" spans="1:8" s="116" customFormat="1" ht="15" customHeight="1">
      <c r="A52" s="67" t="s">
        <v>198</v>
      </c>
      <c r="B52" s="115" t="s">
        <v>298</v>
      </c>
      <c r="C52" s="115" t="s">
        <v>262</v>
      </c>
      <c r="D52" s="115" t="s">
        <v>298</v>
      </c>
      <c r="E52" s="115" t="s">
        <v>324</v>
      </c>
      <c r="F52" s="115" t="s">
        <v>306</v>
      </c>
      <c r="G52" s="105" t="s">
        <v>199</v>
      </c>
      <c r="H52" s="198">
        <v>260.2</v>
      </c>
    </row>
    <row r="53" spans="1:8" s="5" customFormat="1" ht="46.5" customHeight="1">
      <c r="A53" s="107" t="s">
        <v>325</v>
      </c>
      <c r="B53" s="121" t="s">
        <v>326</v>
      </c>
      <c r="C53" s="121" t="s">
        <v>299</v>
      </c>
      <c r="D53" s="121" t="s">
        <v>300</v>
      </c>
      <c r="E53" s="121" t="s">
        <v>301</v>
      </c>
      <c r="F53" s="121"/>
      <c r="G53" s="103"/>
      <c r="H53" s="197">
        <v>40548.6</v>
      </c>
    </row>
    <row r="54" spans="1:8" s="5" customFormat="1" ht="17.25" customHeight="1" hidden="1">
      <c r="A54" s="67" t="s">
        <v>327</v>
      </c>
      <c r="B54" s="115" t="s">
        <v>326</v>
      </c>
      <c r="C54" s="115" t="s">
        <v>260</v>
      </c>
      <c r="D54" s="115" t="s">
        <v>300</v>
      </c>
      <c r="E54" s="115" t="s">
        <v>301</v>
      </c>
      <c r="F54" s="115"/>
      <c r="G54" s="105"/>
      <c r="H54" s="198">
        <v>0</v>
      </c>
    </row>
    <row r="55" spans="1:8" s="5" customFormat="1" ht="17.25" customHeight="1" hidden="1">
      <c r="A55" s="67" t="s">
        <v>328</v>
      </c>
      <c r="B55" s="115" t="s">
        <v>326</v>
      </c>
      <c r="C55" s="115" t="s">
        <v>260</v>
      </c>
      <c r="D55" s="115" t="s">
        <v>298</v>
      </c>
      <c r="E55" s="115" t="s">
        <v>301</v>
      </c>
      <c r="F55" s="115"/>
      <c r="G55" s="105"/>
      <c r="H55" s="198">
        <v>0</v>
      </c>
    </row>
    <row r="56" spans="1:8" s="5" customFormat="1" ht="17.25" customHeight="1" hidden="1">
      <c r="A56" s="67" t="s">
        <v>1009</v>
      </c>
      <c r="B56" s="115" t="s">
        <v>326</v>
      </c>
      <c r="C56" s="115" t="s">
        <v>260</v>
      </c>
      <c r="D56" s="115" t="s">
        <v>298</v>
      </c>
      <c r="E56" s="115" t="s">
        <v>329</v>
      </c>
      <c r="F56" s="115"/>
      <c r="G56" s="105"/>
      <c r="H56" s="198">
        <v>0</v>
      </c>
    </row>
    <row r="57" spans="1:8" s="5" customFormat="1" ht="17.25" customHeight="1" hidden="1">
      <c r="A57" s="67" t="s">
        <v>330</v>
      </c>
      <c r="B57" s="115" t="s">
        <v>326</v>
      </c>
      <c r="C57" s="115" t="s">
        <v>260</v>
      </c>
      <c r="D57" s="115" t="s">
        <v>298</v>
      </c>
      <c r="E57" s="115" t="s">
        <v>329</v>
      </c>
      <c r="F57" s="115" t="s">
        <v>331</v>
      </c>
      <c r="G57" s="105"/>
      <c r="H57" s="198">
        <v>0</v>
      </c>
    </row>
    <row r="58" spans="1:8" s="5" customFormat="1" ht="17.25" customHeight="1" hidden="1">
      <c r="A58" s="67" t="s">
        <v>232</v>
      </c>
      <c r="B58" s="115" t="s">
        <v>326</v>
      </c>
      <c r="C58" s="115" t="s">
        <v>260</v>
      </c>
      <c r="D58" s="115" t="s">
        <v>298</v>
      </c>
      <c r="E58" s="115" t="s">
        <v>329</v>
      </c>
      <c r="F58" s="115" t="s">
        <v>331</v>
      </c>
      <c r="G58" s="105" t="s">
        <v>233</v>
      </c>
      <c r="H58" s="198">
        <v>0</v>
      </c>
    </row>
    <row r="59" spans="1:8" s="5" customFormat="1" ht="17.25" customHeight="1" hidden="1">
      <c r="A59" s="67" t="s">
        <v>1009</v>
      </c>
      <c r="B59" s="115" t="s">
        <v>326</v>
      </c>
      <c r="C59" s="115" t="s">
        <v>260</v>
      </c>
      <c r="D59" s="115" t="s">
        <v>298</v>
      </c>
      <c r="E59" s="115" t="s">
        <v>332</v>
      </c>
      <c r="F59" s="115"/>
      <c r="G59" s="105"/>
      <c r="H59" s="198">
        <v>0</v>
      </c>
    </row>
    <row r="60" spans="1:8" s="5" customFormat="1" ht="17.25" customHeight="1" hidden="1">
      <c r="A60" s="67" t="s">
        <v>330</v>
      </c>
      <c r="B60" s="115" t="s">
        <v>326</v>
      </c>
      <c r="C60" s="115" t="s">
        <v>260</v>
      </c>
      <c r="D60" s="115" t="s">
        <v>298</v>
      </c>
      <c r="E60" s="115" t="s">
        <v>332</v>
      </c>
      <c r="F60" s="115" t="s">
        <v>331</v>
      </c>
      <c r="G60" s="105"/>
      <c r="H60" s="198">
        <v>0</v>
      </c>
    </row>
    <row r="61" spans="1:8" s="5" customFormat="1" ht="17.25" customHeight="1" hidden="1">
      <c r="A61" s="67" t="s">
        <v>232</v>
      </c>
      <c r="B61" s="115" t="s">
        <v>326</v>
      </c>
      <c r="C61" s="115" t="s">
        <v>260</v>
      </c>
      <c r="D61" s="115" t="s">
        <v>298</v>
      </c>
      <c r="E61" s="115" t="s">
        <v>332</v>
      </c>
      <c r="F61" s="115" t="s">
        <v>331</v>
      </c>
      <c r="G61" s="105" t="s">
        <v>233</v>
      </c>
      <c r="H61" s="198">
        <v>0</v>
      </c>
    </row>
    <row r="62" spans="1:8" s="116" customFormat="1" ht="17.25" customHeight="1" hidden="1">
      <c r="A62" s="108" t="s">
        <v>333</v>
      </c>
      <c r="B62" s="115" t="s">
        <v>326</v>
      </c>
      <c r="C62" s="115" t="s">
        <v>262</v>
      </c>
      <c r="D62" s="115" t="s">
        <v>300</v>
      </c>
      <c r="E62" s="115" t="s">
        <v>301</v>
      </c>
      <c r="F62" s="115"/>
      <c r="G62" s="105"/>
      <c r="H62" s="198">
        <v>0</v>
      </c>
    </row>
    <row r="63" spans="1:8" s="116" customFormat="1" ht="17.25" customHeight="1" hidden="1">
      <c r="A63" s="109" t="s">
        <v>334</v>
      </c>
      <c r="B63" s="115" t="s">
        <v>326</v>
      </c>
      <c r="C63" s="115" t="s">
        <v>262</v>
      </c>
      <c r="D63" s="115" t="s">
        <v>298</v>
      </c>
      <c r="E63" s="115" t="s">
        <v>301</v>
      </c>
      <c r="F63" s="115"/>
      <c r="G63" s="105"/>
      <c r="H63" s="198">
        <v>0</v>
      </c>
    </row>
    <row r="64" spans="1:8" s="116" customFormat="1" ht="17.25" customHeight="1" hidden="1">
      <c r="A64" s="108" t="s">
        <v>335</v>
      </c>
      <c r="B64" s="115" t="s">
        <v>326</v>
      </c>
      <c r="C64" s="115" t="s">
        <v>262</v>
      </c>
      <c r="D64" s="115" t="s">
        <v>298</v>
      </c>
      <c r="E64" s="115" t="s">
        <v>336</v>
      </c>
      <c r="F64" s="115"/>
      <c r="G64" s="105"/>
      <c r="H64" s="198">
        <v>0</v>
      </c>
    </row>
    <row r="65" spans="1:8" s="116" customFormat="1" ht="17.25" customHeight="1" hidden="1">
      <c r="A65" s="110" t="s">
        <v>317</v>
      </c>
      <c r="B65" s="115" t="s">
        <v>326</v>
      </c>
      <c r="C65" s="115" t="s">
        <v>262</v>
      </c>
      <c r="D65" s="115" t="s">
        <v>298</v>
      </c>
      <c r="E65" s="115" t="s">
        <v>336</v>
      </c>
      <c r="F65" s="115" t="s">
        <v>306</v>
      </c>
      <c r="G65" s="105"/>
      <c r="H65" s="198">
        <v>0</v>
      </c>
    </row>
    <row r="66" spans="1:8" s="116" customFormat="1" ht="17.25" customHeight="1" hidden="1">
      <c r="A66" s="67" t="s">
        <v>196</v>
      </c>
      <c r="B66" s="115" t="s">
        <v>326</v>
      </c>
      <c r="C66" s="115" t="s">
        <v>262</v>
      </c>
      <c r="D66" s="115" t="s">
        <v>298</v>
      </c>
      <c r="E66" s="115" t="s">
        <v>336</v>
      </c>
      <c r="F66" s="115" t="s">
        <v>306</v>
      </c>
      <c r="G66" s="105" t="s">
        <v>197</v>
      </c>
      <c r="H66" s="198"/>
    </row>
    <row r="67" spans="1:8" s="116" customFormat="1" ht="17.25" customHeight="1" hidden="1">
      <c r="A67" s="108" t="s">
        <v>335</v>
      </c>
      <c r="B67" s="115" t="s">
        <v>326</v>
      </c>
      <c r="C67" s="115" t="s">
        <v>262</v>
      </c>
      <c r="D67" s="115" t="s">
        <v>298</v>
      </c>
      <c r="E67" s="115" t="s">
        <v>337</v>
      </c>
      <c r="F67" s="115"/>
      <c r="G67" s="105"/>
      <c r="H67" s="198">
        <v>0</v>
      </c>
    </row>
    <row r="68" spans="1:8" s="116" customFormat="1" ht="17.25" customHeight="1" hidden="1">
      <c r="A68" s="110" t="s">
        <v>317</v>
      </c>
      <c r="B68" s="115" t="s">
        <v>326</v>
      </c>
      <c r="C68" s="115" t="s">
        <v>262</v>
      </c>
      <c r="D68" s="115" t="s">
        <v>298</v>
      </c>
      <c r="E68" s="115" t="s">
        <v>337</v>
      </c>
      <c r="F68" s="115" t="s">
        <v>306</v>
      </c>
      <c r="G68" s="105"/>
      <c r="H68" s="198">
        <v>0</v>
      </c>
    </row>
    <row r="69" spans="1:8" s="116" customFormat="1" ht="17.25" customHeight="1" hidden="1">
      <c r="A69" s="67" t="s">
        <v>196</v>
      </c>
      <c r="B69" s="115" t="s">
        <v>326</v>
      </c>
      <c r="C69" s="115" t="s">
        <v>262</v>
      </c>
      <c r="D69" s="115" t="s">
        <v>298</v>
      </c>
      <c r="E69" s="115" t="s">
        <v>337</v>
      </c>
      <c r="F69" s="115" t="s">
        <v>306</v>
      </c>
      <c r="G69" s="105" t="s">
        <v>197</v>
      </c>
      <c r="H69" s="198">
        <v>0</v>
      </c>
    </row>
    <row r="70" spans="1:8" s="120" customFormat="1" ht="56.25" customHeight="1">
      <c r="A70" s="150" t="s">
        <v>338</v>
      </c>
      <c r="B70" s="121" t="s">
        <v>326</v>
      </c>
      <c r="C70" s="121" t="s">
        <v>263</v>
      </c>
      <c r="D70" s="121" t="s">
        <v>300</v>
      </c>
      <c r="E70" s="121" t="s">
        <v>301</v>
      </c>
      <c r="F70" s="121"/>
      <c r="G70" s="103"/>
      <c r="H70" s="197">
        <v>5567</v>
      </c>
    </row>
    <row r="71" spans="1:8" s="116" customFormat="1" ht="30.75" customHeight="1">
      <c r="A71" s="104" t="s">
        <v>339</v>
      </c>
      <c r="B71" s="115" t="s">
        <v>326</v>
      </c>
      <c r="C71" s="115" t="s">
        <v>263</v>
      </c>
      <c r="D71" s="115" t="s">
        <v>298</v>
      </c>
      <c r="E71" s="115" t="s">
        <v>301</v>
      </c>
      <c r="F71" s="115"/>
      <c r="G71" s="105"/>
      <c r="H71" s="198">
        <v>3198.5</v>
      </c>
    </row>
    <row r="72" spans="1:8" s="116" customFormat="1" ht="17.25" customHeight="1" hidden="1">
      <c r="A72" s="104" t="s">
        <v>340</v>
      </c>
      <c r="B72" s="115" t="s">
        <v>326</v>
      </c>
      <c r="C72" s="115" t="s">
        <v>263</v>
      </c>
      <c r="D72" s="115" t="s">
        <v>298</v>
      </c>
      <c r="E72" s="115" t="s">
        <v>341</v>
      </c>
      <c r="F72" s="115"/>
      <c r="G72" s="105"/>
      <c r="H72" s="198">
        <v>0</v>
      </c>
    </row>
    <row r="73" spans="1:8" s="116" customFormat="1" ht="17.25" customHeight="1" hidden="1">
      <c r="A73" s="110" t="s">
        <v>330</v>
      </c>
      <c r="B73" s="115" t="s">
        <v>326</v>
      </c>
      <c r="C73" s="115" t="s">
        <v>263</v>
      </c>
      <c r="D73" s="115" t="s">
        <v>298</v>
      </c>
      <c r="E73" s="115" t="s">
        <v>341</v>
      </c>
      <c r="F73" s="115" t="s">
        <v>331</v>
      </c>
      <c r="G73" s="105"/>
      <c r="H73" s="198">
        <v>0</v>
      </c>
    </row>
    <row r="74" spans="1:8" s="116" customFormat="1" ht="17.25" customHeight="1" hidden="1">
      <c r="A74" s="104" t="s">
        <v>232</v>
      </c>
      <c r="B74" s="115" t="s">
        <v>326</v>
      </c>
      <c r="C74" s="115" t="s">
        <v>263</v>
      </c>
      <c r="D74" s="115" t="s">
        <v>298</v>
      </c>
      <c r="E74" s="115" t="s">
        <v>341</v>
      </c>
      <c r="F74" s="115" t="s">
        <v>331</v>
      </c>
      <c r="G74" s="105" t="s">
        <v>233</v>
      </c>
      <c r="H74" s="198">
        <v>0</v>
      </c>
    </row>
    <row r="75" spans="1:8" s="116" customFormat="1" ht="17.25" customHeight="1" hidden="1">
      <c r="A75" s="104" t="s">
        <v>342</v>
      </c>
      <c r="B75" s="115" t="s">
        <v>326</v>
      </c>
      <c r="C75" s="115" t="s">
        <v>263</v>
      </c>
      <c r="D75" s="115" t="s">
        <v>298</v>
      </c>
      <c r="E75" s="115" t="s">
        <v>343</v>
      </c>
      <c r="F75" s="115"/>
      <c r="G75" s="105"/>
      <c r="H75" s="198">
        <v>0</v>
      </c>
    </row>
    <row r="76" spans="1:8" s="116" customFormat="1" ht="17.25" customHeight="1" hidden="1">
      <c r="A76" s="110" t="s">
        <v>330</v>
      </c>
      <c r="B76" s="115" t="s">
        <v>326</v>
      </c>
      <c r="C76" s="115" t="s">
        <v>263</v>
      </c>
      <c r="D76" s="115" t="s">
        <v>298</v>
      </c>
      <c r="E76" s="115" t="s">
        <v>343</v>
      </c>
      <c r="F76" s="115" t="s">
        <v>331</v>
      </c>
      <c r="G76" s="105"/>
      <c r="H76" s="198">
        <v>0</v>
      </c>
    </row>
    <row r="77" spans="1:8" s="116" customFormat="1" ht="17.25" customHeight="1" hidden="1">
      <c r="A77" s="104" t="s">
        <v>232</v>
      </c>
      <c r="B77" s="115" t="s">
        <v>326</v>
      </c>
      <c r="C77" s="115" t="s">
        <v>263</v>
      </c>
      <c r="D77" s="115" t="s">
        <v>298</v>
      </c>
      <c r="E77" s="115" t="s">
        <v>343</v>
      </c>
      <c r="F77" s="115" t="s">
        <v>331</v>
      </c>
      <c r="G77" s="105" t="s">
        <v>233</v>
      </c>
      <c r="H77" s="198">
        <v>0</v>
      </c>
    </row>
    <row r="78" spans="1:8" s="120" customFormat="1" ht="63.75" customHeight="1">
      <c r="A78" s="110" t="s">
        <v>344</v>
      </c>
      <c r="B78" s="115" t="s">
        <v>326</v>
      </c>
      <c r="C78" s="115" t="s">
        <v>263</v>
      </c>
      <c r="D78" s="115" t="s">
        <v>298</v>
      </c>
      <c r="E78" s="115" t="s">
        <v>345</v>
      </c>
      <c r="F78" s="115"/>
      <c r="G78" s="105"/>
      <c r="H78" s="198">
        <v>2688.2999999999997</v>
      </c>
    </row>
    <row r="79" spans="1:8" s="120" customFormat="1" ht="32.25" customHeight="1" hidden="1">
      <c r="A79" s="110" t="s">
        <v>330</v>
      </c>
      <c r="B79" s="115" t="s">
        <v>326</v>
      </c>
      <c r="C79" s="115" t="s">
        <v>263</v>
      </c>
      <c r="D79" s="115" t="s">
        <v>298</v>
      </c>
      <c r="E79" s="115" t="s">
        <v>345</v>
      </c>
      <c r="F79" s="115" t="s">
        <v>331</v>
      </c>
      <c r="G79" s="105"/>
      <c r="H79" s="198">
        <v>0</v>
      </c>
    </row>
    <row r="80" spans="1:8" s="120" customFormat="1" ht="17.25" customHeight="1" hidden="1">
      <c r="A80" s="67" t="s">
        <v>232</v>
      </c>
      <c r="B80" s="115" t="s">
        <v>326</v>
      </c>
      <c r="C80" s="115" t="s">
        <v>263</v>
      </c>
      <c r="D80" s="115" t="s">
        <v>298</v>
      </c>
      <c r="E80" s="115" t="s">
        <v>345</v>
      </c>
      <c r="F80" s="115" t="s">
        <v>331</v>
      </c>
      <c r="G80" s="105" t="s">
        <v>233</v>
      </c>
      <c r="H80" s="198">
        <v>0</v>
      </c>
    </row>
    <row r="81" spans="1:8" s="120" customFormat="1" ht="17.25" customHeight="1">
      <c r="A81" s="104" t="s">
        <v>346</v>
      </c>
      <c r="B81" s="115" t="s">
        <v>326</v>
      </c>
      <c r="C81" s="115" t="s">
        <v>263</v>
      </c>
      <c r="D81" s="115" t="s">
        <v>298</v>
      </c>
      <c r="E81" s="115" t="s">
        <v>345</v>
      </c>
      <c r="F81" s="115" t="s">
        <v>347</v>
      </c>
      <c r="G81" s="105"/>
      <c r="H81" s="198">
        <v>2688.2999999999997</v>
      </c>
    </row>
    <row r="82" spans="1:8" s="120" customFormat="1" ht="17.25" customHeight="1">
      <c r="A82" s="67" t="s">
        <v>232</v>
      </c>
      <c r="B82" s="115" t="s">
        <v>326</v>
      </c>
      <c r="C82" s="115" t="s">
        <v>263</v>
      </c>
      <c r="D82" s="115" t="s">
        <v>298</v>
      </c>
      <c r="E82" s="115" t="s">
        <v>345</v>
      </c>
      <c r="F82" s="115" t="s">
        <v>347</v>
      </c>
      <c r="G82" s="105" t="s">
        <v>233</v>
      </c>
      <c r="H82" s="198">
        <v>2688.2999999999997</v>
      </c>
    </row>
    <row r="83" spans="1:8" s="120" customFormat="1" ht="56.25" customHeight="1" hidden="1">
      <c r="A83" s="111" t="s">
        <v>348</v>
      </c>
      <c r="B83" s="115" t="s">
        <v>326</v>
      </c>
      <c r="C83" s="115" t="s">
        <v>263</v>
      </c>
      <c r="D83" s="115" t="s">
        <v>298</v>
      </c>
      <c r="E83" s="115" t="s">
        <v>349</v>
      </c>
      <c r="F83" s="115"/>
      <c r="G83" s="105"/>
      <c r="H83" s="198">
        <v>0</v>
      </c>
    </row>
    <row r="84" spans="1:8" s="120" customFormat="1" ht="29.25" customHeight="1" hidden="1">
      <c r="A84" s="110" t="s">
        <v>330</v>
      </c>
      <c r="B84" s="115" t="s">
        <v>326</v>
      </c>
      <c r="C84" s="115" t="s">
        <v>263</v>
      </c>
      <c r="D84" s="115" t="s">
        <v>298</v>
      </c>
      <c r="E84" s="115" t="s">
        <v>349</v>
      </c>
      <c r="F84" s="115" t="s">
        <v>331</v>
      </c>
      <c r="G84" s="105"/>
      <c r="H84" s="198">
        <v>0</v>
      </c>
    </row>
    <row r="85" spans="1:8" s="120" customFormat="1" ht="17.25" customHeight="1" hidden="1">
      <c r="A85" s="67" t="s">
        <v>232</v>
      </c>
      <c r="B85" s="115" t="s">
        <v>326</v>
      </c>
      <c r="C85" s="115" t="s">
        <v>263</v>
      </c>
      <c r="D85" s="115" t="s">
        <v>298</v>
      </c>
      <c r="E85" s="115" t="s">
        <v>349</v>
      </c>
      <c r="F85" s="115" t="s">
        <v>331</v>
      </c>
      <c r="G85" s="105" t="s">
        <v>233</v>
      </c>
      <c r="H85" s="198">
        <v>0</v>
      </c>
    </row>
    <row r="86" spans="1:8" s="120" customFormat="1" ht="17.25" customHeight="1" hidden="1">
      <c r="A86" s="104" t="s">
        <v>346</v>
      </c>
      <c r="B86" s="115" t="s">
        <v>326</v>
      </c>
      <c r="C86" s="115" t="s">
        <v>263</v>
      </c>
      <c r="D86" s="115" t="s">
        <v>298</v>
      </c>
      <c r="E86" s="115" t="s">
        <v>349</v>
      </c>
      <c r="F86" s="115" t="s">
        <v>347</v>
      </c>
      <c r="G86" s="105"/>
      <c r="H86" s="198">
        <v>0</v>
      </c>
    </row>
    <row r="87" spans="1:8" s="120" customFormat="1" ht="17.25" customHeight="1" hidden="1">
      <c r="A87" s="67" t="s">
        <v>232</v>
      </c>
      <c r="B87" s="115" t="s">
        <v>326</v>
      </c>
      <c r="C87" s="115" t="s">
        <v>263</v>
      </c>
      <c r="D87" s="115" t="s">
        <v>298</v>
      </c>
      <c r="E87" s="115" t="s">
        <v>349</v>
      </c>
      <c r="F87" s="115" t="s">
        <v>347</v>
      </c>
      <c r="G87" s="105" t="s">
        <v>233</v>
      </c>
      <c r="H87" s="198">
        <v>0</v>
      </c>
    </row>
    <row r="88" spans="1:8" s="116" customFormat="1" ht="17.25" customHeight="1">
      <c r="A88" s="110" t="s">
        <v>350</v>
      </c>
      <c r="B88" s="115" t="s">
        <v>326</v>
      </c>
      <c r="C88" s="115" t="s">
        <v>263</v>
      </c>
      <c r="D88" s="115" t="s">
        <v>298</v>
      </c>
      <c r="E88" s="115" t="s">
        <v>351</v>
      </c>
      <c r="F88" s="115"/>
      <c r="G88" s="105"/>
      <c r="H88" s="198">
        <v>510.20000000000005</v>
      </c>
    </row>
    <row r="89" spans="1:8" s="116" customFormat="1" ht="29.25" customHeight="1">
      <c r="A89" s="67" t="s">
        <v>352</v>
      </c>
      <c r="B89" s="115" t="s">
        <v>326</v>
      </c>
      <c r="C89" s="115" t="s">
        <v>263</v>
      </c>
      <c r="D89" s="115" t="s">
        <v>298</v>
      </c>
      <c r="E89" s="115" t="s">
        <v>351</v>
      </c>
      <c r="F89" s="115" t="s">
        <v>156</v>
      </c>
      <c r="G89" s="105"/>
      <c r="H89" s="198">
        <v>499.70000000000005</v>
      </c>
    </row>
    <row r="90" spans="1:8" s="116" customFormat="1" ht="33" customHeight="1">
      <c r="A90" s="67" t="s">
        <v>353</v>
      </c>
      <c r="B90" s="115" t="s">
        <v>326</v>
      </c>
      <c r="C90" s="115" t="s">
        <v>263</v>
      </c>
      <c r="D90" s="115" t="s">
        <v>298</v>
      </c>
      <c r="E90" s="115" t="s">
        <v>351</v>
      </c>
      <c r="F90" s="115" t="s">
        <v>156</v>
      </c>
      <c r="G90" s="105" t="s">
        <v>169</v>
      </c>
      <c r="H90" s="198">
        <v>499.70000000000005</v>
      </c>
    </row>
    <row r="91" spans="1:8" s="116" customFormat="1" ht="33" customHeight="1">
      <c r="A91" s="108" t="s">
        <v>311</v>
      </c>
      <c r="B91" s="115" t="s">
        <v>326</v>
      </c>
      <c r="C91" s="115" t="s">
        <v>263</v>
      </c>
      <c r="D91" s="115" t="s">
        <v>298</v>
      </c>
      <c r="E91" s="115" t="s">
        <v>351</v>
      </c>
      <c r="F91" s="115" t="s">
        <v>312</v>
      </c>
      <c r="G91" s="105"/>
      <c r="H91" s="198">
        <v>10.5</v>
      </c>
    </row>
    <row r="92" spans="1:8" s="116" customFormat="1" ht="36" customHeight="1">
      <c r="A92" s="67" t="s">
        <v>353</v>
      </c>
      <c r="B92" s="115" t="s">
        <v>326</v>
      </c>
      <c r="C92" s="115" t="s">
        <v>263</v>
      </c>
      <c r="D92" s="115" t="s">
        <v>298</v>
      </c>
      <c r="E92" s="115" t="s">
        <v>351</v>
      </c>
      <c r="F92" s="115" t="s">
        <v>312</v>
      </c>
      <c r="G92" s="105" t="s">
        <v>169</v>
      </c>
      <c r="H92" s="198">
        <v>10.5</v>
      </c>
    </row>
    <row r="93" spans="1:8" s="116" customFormat="1" ht="27.75" customHeight="1">
      <c r="A93" s="104" t="s">
        <v>354</v>
      </c>
      <c r="B93" s="115" t="s">
        <v>326</v>
      </c>
      <c r="C93" s="115" t="s">
        <v>263</v>
      </c>
      <c r="D93" s="115" t="s">
        <v>326</v>
      </c>
      <c r="E93" s="115" t="s">
        <v>301</v>
      </c>
      <c r="F93" s="115"/>
      <c r="G93" s="105"/>
      <c r="H93" s="198">
        <v>2368.5</v>
      </c>
    </row>
    <row r="94" spans="1:8" s="116" customFormat="1" ht="33" customHeight="1">
      <c r="A94" s="112" t="s">
        <v>355</v>
      </c>
      <c r="B94" s="115" t="s">
        <v>326</v>
      </c>
      <c r="C94" s="115" t="s">
        <v>263</v>
      </c>
      <c r="D94" s="115" t="s">
        <v>326</v>
      </c>
      <c r="E94" s="115" t="s">
        <v>356</v>
      </c>
      <c r="F94" s="115"/>
      <c r="G94" s="105"/>
      <c r="H94" s="198">
        <v>2368.5</v>
      </c>
    </row>
    <row r="95" spans="1:8" s="116" customFormat="1" ht="15" customHeight="1">
      <c r="A95" s="113" t="s">
        <v>357</v>
      </c>
      <c r="B95" s="115" t="s">
        <v>326</v>
      </c>
      <c r="C95" s="115" t="s">
        <v>263</v>
      </c>
      <c r="D95" s="115" t="s">
        <v>326</v>
      </c>
      <c r="E95" s="115" t="s">
        <v>356</v>
      </c>
      <c r="F95" s="115" t="s">
        <v>358</v>
      </c>
      <c r="G95" s="105"/>
      <c r="H95" s="198">
        <v>2368.5</v>
      </c>
    </row>
    <row r="96" spans="1:8" s="116" customFormat="1" ht="17.25" customHeight="1">
      <c r="A96" s="67" t="s">
        <v>232</v>
      </c>
      <c r="B96" s="115" t="s">
        <v>326</v>
      </c>
      <c r="C96" s="115" t="s">
        <v>263</v>
      </c>
      <c r="D96" s="115" t="s">
        <v>326</v>
      </c>
      <c r="E96" s="115" t="s">
        <v>356</v>
      </c>
      <c r="F96" s="115" t="s">
        <v>358</v>
      </c>
      <c r="G96" s="105" t="s">
        <v>233</v>
      </c>
      <c r="H96" s="198">
        <v>2368.5</v>
      </c>
    </row>
    <row r="97" spans="1:8" s="120" customFormat="1" ht="84.75" customHeight="1">
      <c r="A97" s="137" t="s">
        <v>359</v>
      </c>
      <c r="B97" s="121" t="s">
        <v>326</v>
      </c>
      <c r="C97" s="121" t="s">
        <v>265</v>
      </c>
      <c r="D97" s="121" t="s">
        <v>300</v>
      </c>
      <c r="E97" s="121" t="s">
        <v>301</v>
      </c>
      <c r="F97" s="121"/>
      <c r="G97" s="103"/>
      <c r="H97" s="197">
        <v>34981.6</v>
      </c>
    </row>
    <row r="98" spans="1:8" s="116" customFormat="1" ht="40.5" customHeight="1">
      <c r="A98" s="109" t="s">
        <v>360</v>
      </c>
      <c r="B98" s="115" t="s">
        <v>326</v>
      </c>
      <c r="C98" s="115" t="s">
        <v>265</v>
      </c>
      <c r="D98" s="115" t="s">
        <v>298</v>
      </c>
      <c r="E98" s="115" t="s">
        <v>301</v>
      </c>
      <c r="F98" s="115"/>
      <c r="G98" s="105"/>
      <c r="H98" s="198">
        <v>34981.6</v>
      </c>
    </row>
    <row r="99" spans="1:8" s="116" customFormat="1" ht="48.75" customHeight="1" hidden="1">
      <c r="A99" s="108" t="s">
        <v>361</v>
      </c>
      <c r="B99" s="115" t="s">
        <v>326</v>
      </c>
      <c r="C99" s="115" t="s">
        <v>265</v>
      </c>
      <c r="D99" s="115" t="s">
        <v>298</v>
      </c>
      <c r="E99" s="115" t="s">
        <v>362</v>
      </c>
      <c r="F99" s="115"/>
      <c r="G99" s="105"/>
      <c r="H99" s="198">
        <v>0</v>
      </c>
    </row>
    <row r="100" spans="1:8" s="116" customFormat="1" ht="17.25" customHeight="1" hidden="1">
      <c r="A100" s="67" t="s">
        <v>346</v>
      </c>
      <c r="B100" s="115" t="s">
        <v>326</v>
      </c>
      <c r="C100" s="115" t="s">
        <v>265</v>
      </c>
      <c r="D100" s="115" t="s">
        <v>298</v>
      </c>
      <c r="E100" s="115" t="s">
        <v>362</v>
      </c>
      <c r="F100" s="115" t="s">
        <v>347</v>
      </c>
      <c r="G100" s="105"/>
      <c r="H100" s="198">
        <v>0</v>
      </c>
    </row>
    <row r="101" spans="1:8" s="116" customFormat="1" ht="17.25" customHeight="1" hidden="1">
      <c r="A101" s="67" t="s">
        <v>234</v>
      </c>
      <c r="B101" s="115" t="s">
        <v>326</v>
      </c>
      <c r="C101" s="115" t="s">
        <v>265</v>
      </c>
      <c r="D101" s="115" t="s">
        <v>298</v>
      </c>
      <c r="E101" s="115" t="s">
        <v>362</v>
      </c>
      <c r="F101" s="115" t="s">
        <v>347</v>
      </c>
      <c r="G101" s="105" t="s">
        <v>235</v>
      </c>
      <c r="H101" s="198">
        <v>0</v>
      </c>
    </row>
    <row r="102" spans="1:8" s="116" customFormat="1" ht="48.75" customHeight="1">
      <c r="A102" s="108" t="s">
        <v>361</v>
      </c>
      <c r="B102" s="115" t="s">
        <v>326</v>
      </c>
      <c r="C102" s="115" t="s">
        <v>265</v>
      </c>
      <c r="D102" s="115" t="s">
        <v>298</v>
      </c>
      <c r="E102" s="115" t="s">
        <v>363</v>
      </c>
      <c r="F102" s="115"/>
      <c r="G102" s="105"/>
      <c r="H102" s="198">
        <v>34981.6</v>
      </c>
    </row>
    <row r="103" spans="1:8" s="116" customFormat="1" ht="17.25" customHeight="1">
      <c r="A103" s="67" t="s">
        <v>346</v>
      </c>
      <c r="B103" s="115" t="s">
        <v>326</v>
      </c>
      <c r="C103" s="115" t="s">
        <v>265</v>
      </c>
      <c r="D103" s="115" t="s">
        <v>298</v>
      </c>
      <c r="E103" s="115" t="s">
        <v>363</v>
      </c>
      <c r="F103" s="115" t="s">
        <v>347</v>
      </c>
      <c r="G103" s="105"/>
      <c r="H103" s="198">
        <v>34981.6</v>
      </c>
    </row>
    <row r="104" spans="1:8" s="116" customFormat="1" ht="17.25" customHeight="1">
      <c r="A104" s="67" t="s">
        <v>234</v>
      </c>
      <c r="B104" s="115" t="s">
        <v>326</v>
      </c>
      <c r="C104" s="115" t="s">
        <v>265</v>
      </c>
      <c r="D104" s="115" t="s">
        <v>298</v>
      </c>
      <c r="E104" s="115" t="s">
        <v>363</v>
      </c>
      <c r="F104" s="115" t="s">
        <v>347</v>
      </c>
      <c r="G104" s="105" t="s">
        <v>235</v>
      </c>
      <c r="H104" s="198">
        <v>34981.6</v>
      </c>
    </row>
    <row r="105" spans="1:8" s="120" customFormat="1" ht="48.75" customHeight="1">
      <c r="A105" s="107" t="s">
        <v>364</v>
      </c>
      <c r="B105" s="121" t="s">
        <v>365</v>
      </c>
      <c r="C105" s="121" t="s">
        <v>299</v>
      </c>
      <c r="D105" s="121" t="s">
        <v>300</v>
      </c>
      <c r="E105" s="121" t="s">
        <v>301</v>
      </c>
      <c r="F105" s="121"/>
      <c r="G105" s="103"/>
      <c r="H105" s="197">
        <v>178389.5</v>
      </c>
    </row>
    <row r="106" spans="1:8" s="120" customFormat="1" ht="60.75" customHeight="1">
      <c r="A106" s="140" t="s">
        <v>366</v>
      </c>
      <c r="B106" s="121" t="s">
        <v>365</v>
      </c>
      <c r="C106" s="121" t="s">
        <v>258</v>
      </c>
      <c r="D106" s="121" t="s">
        <v>300</v>
      </c>
      <c r="E106" s="121" t="s">
        <v>301</v>
      </c>
      <c r="F106" s="121"/>
      <c r="G106" s="103"/>
      <c r="H106" s="197">
        <v>178389.5</v>
      </c>
    </row>
    <row r="107" spans="1:8" s="116" customFormat="1" ht="41.25" customHeight="1">
      <c r="A107" s="113" t="s">
        <v>367</v>
      </c>
      <c r="B107" s="115" t="s">
        <v>365</v>
      </c>
      <c r="C107" s="115" t="s">
        <v>258</v>
      </c>
      <c r="D107" s="115" t="s">
        <v>298</v>
      </c>
      <c r="E107" s="115" t="s">
        <v>301</v>
      </c>
      <c r="F107" s="115"/>
      <c r="G107" s="105"/>
      <c r="H107" s="198">
        <v>178389.5</v>
      </c>
    </row>
    <row r="108" spans="1:8" s="116" customFormat="1" ht="31.5" customHeight="1">
      <c r="A108" s="113" t="s">
        <v>368</v>
      </c>
      <c r="B108" s="115" t="s">
        <v>365</v>
      </c>
      <c r="C108" s="115" t="s">
        <v>258</v>
      </c>
      <c r="D108" s="115" t="s">
        <v>298</v>
      </c>
      <c r="E108" s="115" t="s">
        <v>369</v>
      </c>
      <c r="F108" s="115"/>
      <c r="G108" s="105"/>
      <c r="H108" s="198">
        <v>43284.8</v>
      </c>
    </row>
    <row r="109" spans="1:8" s="116" customFormat="1" ht="17.25" customHeight="1">
      <c r="A109" s="113" t="s">
        <v>370</v>
      </c>
      <c r="B109" s="115" t="s">
        <v>365</v>
      </c>
      <c r="C109" s="115" t="s">
        <v>258</v>
      </c>
      <c r="D109" s="115" t="s">
        <v>298</v>
      </c>
      <c r="E109" s="115" t="s">
        <v>369</v>
      </c>
      <c r="F109" s="115" t="s">
        <v>371</v>
      </c>
      <c r="G109" s="105"/>
      <c r="H109" s="198">
        <v>43284.8</v>
      </c>
    </row>
    <row r="110" spans="1:8" s="116" customFormat="1" ht="32.25" customHeight="1">
      <c r="A110" s="92" t="s">
        <v>250</v>
      </c>
      <c r="B110" s="115" t="s">
        <v>365</v>
      </c>
      <c r="C110" s="115" t="s">
        <v>258</v>
      </c>
      <c r="D110" s="115" t="s">
        <v>298</v>
      </c>
      <c r="E110" s="115" t="s">
        <v>369</v>
      </c>
      <c r="F110" s="115" t="s">
        <v>371</v>
      </c>
      <c r="G110" s="105" t="s">
        <v>251</v>
      </c>
      <c r="H110" s="198">
        <v>43284.8</v>
      </c>
    </row>
    <row r="111" spans="1:8" s="116" customFormat="1" ht="39.75" customHeight="1">
      <c r="A111" s="113" t="s">
        <v>372</v>
      </c>
      <c r="B111" s="115" t="s">
        <v>365</v>
      </c>
      <c r="C111" s="115" t="s">
        <v>258</v>
      </c>
      <c r="D111" s="115" t="s">
        <v>298</v>
      </c>
      <c r="E111" s="115" t="s">
        <v>373</v>
      </c>
      <c r="F111" s="115"/>
      <c r="G111" s="105"/>
      <c r="H111" s="198">
        <v>27.9</v>
      </c>
    </row>
    <row r="112" spans="1:8" s="116" customFormat="1" ht="27.75" customHeight="1">
      <c r="A112" s="112" t="s">
        <v>352</v>
      </c>
      <c r="B112" s="115" t="s">
        <v>365</v>
      </c>
      <c r="C112" s="115" t="s">
        <v>258</v>
      </c>
      <c r="D112" s="115" t="s">
        <v>298</v>
      </c>
      <c r="E112" s="115" t="s">
        <v>373</v>
      </c>
      <c r="F112" s="115" t="s">
        <v>156</v>
      </c>
      <c r="G112" s="105"/>
      <c r="H112" s="198">
        <v>27.9</v>
      </c>
    </row>
    <row r="113" spans="1:8" s="116" customFormat="1" ht="35.25" customHeight="1">
      <c r="A113" s="112" t="s">
        <v>172</v>
      </c>
      <c r="B113" s="115" t="s">
        <v>365</v>
      </c>
      <c r="C113" s="115" t="s">
        <v>258</v>
      </c>
      <c r="D113" s="115" t="s">
        <v>298</v>
      </c>
      <c r="E113" s="115" t="s">
        <v>373</v>
      </c>
      <c r="F113" s="115" t="s">
        <v>156</v>
      </c>
      <c r="G113" s="105" t="s">
        <v>173</v>
      </c>
      <c r="H113" s="198">
        <v>27.9</v>
      </c>
    </row>
    <row r="114" spans="1:8" s="116" customFormat="1" ht="54.75" customHeight="1">
      <c r="A114" s="113" t="s">
        <v>372</v>
      </c>
      <c r="B114" s="115" t="s">
        <v>365</v>
      </c>
      <c r="C114" s="115" t="s">
        <v>258</v>
      </c>
      <c r="D114" s="115" t="s">
        <v>298</v>
      </c>
      <c r="E114" s="115" t="s">
        <v>373</v>
      </c>
      <c r="F114" s="115"/>
      <c r="G114" s="105"/>
      <c r="H114" s="198">
        <v>135076.8</v>
      </c>
    </row>
    <row r="115" spans="1:8" s="116" customFormat="1" ht="17.25" customHeight="1">
      <c r="A115" s="113" t="s">
        <v>370</v>
      </c>
      <c r="B115" s="115" t="s">
        <v>365</v>
      </c>
      <c r="C115" s="115" t="s">
        <v>258</v>
      </c>
      <c r="D115" s="115" t="s">
        <v>298</v>
      </c>
      <c r="E115" s="115" t="s">
        <v>373</v>
      </c>
      <c r="F115" s="115" t="s">
        <v>371</v>
      </c>
      <c r="G115" s="105"/>
      <c r="H115" s="198">
        <v>135076.8</v>
      </c>
    </row>
    <row r="116" spans="1:8" s="116" customFormat="1" ht="39" customHeight="1">
      <c r="A116" s="92" t="s">
        <v>250</v>
      </c>
      <c r="B116" s="115" t="s">
        <v>365</v>
      </c>
      <c r="C116" s="115" t="s">
        <v>258</v>
      </c>
      <c r="D116" s="115" t="s">
        <v>298</v>
      </c>
      <c r="E116" s="115" t="s">
        <v>373</v>
      </c>
      <c r="F116" s="115" t="s">
        <v>371</v>
      </c>
      <c r="G116" s="105" t="s">
        <v>251</v>
      </c>
      <c r="H116" s="198">
        <v>135076.8</v>
      </c>
    </row>
    <row r="117" spans="1:8" s="116" customFormat="1" ht="32.25" customHeight="1" hidden="1">
      <c r="A117" s="109" t="s">
        <v>374</v>
      </c>
      <c r="B117" s="115" t="s">
        <v>365</v>
      </c>
      <c r="C117" s="115" t="s">
        <v>260</v>
      </c>
      <c r="D117" s="115" t="s">
        <v>300</v>
      </c>
      <c r="E117" s="115" t="s">
        <v>301</v>
      </c>
      <c r="F117" s="115"/>
      <c r="G117" s="105"/>
      <c r="H117" s="198">
        <v>0</v>
      </c>
    </row>
    <row r="118" spans="1:8" s="116" customFormat="1" ht="32.25" customHeight="1" hidden="1">
      <c r="A118" s="109" t="s">
        <v>375</v>
      </c>
      <c r="B118" s="115" t="s">
        <v>365</v>
      </c>
      <c r="C118" s="115" t="s">
        <v>260</v>
      </c>
      <c r="D118" s="115" t="s">
        <v>298</v>
      </c>
      <c r="E118" s="115" t="s">
        <v>301</v>
      </c>
      <c r="F118" s="115"/>
      <c r="G118" s="105"/>
      <c r="H118" s="198">
        <v>0</v>
      </c>
    </row>
    <row r="119" spans="1:8" s="116" customFormat="1" ht="17.25" customHeight="1" hidden="1">
      <c r="A119" s="113" t="s">
        <v>376</v>
      </c>
      <c r="B119" s="115" t="s">
        <v>365</v>
      </c>
      <c r="C119" s="115" t="s">
        <v>260</v>
      </c>
      <c r="D119" s="115" t="s">
        <v>298</v>
      </c>
      <c r="E119" s="105" t="s">
        <v>377</v>
      </c>
      <c r="F119" s="119"/>
      <c r="G119" s="105"/>
      <c r="H119" s="198">
        <v>0</v>
      </c>
    </row>
    <row r="120" spans="1:8" s="116" customFormat="1" ht="21.75" customHeight="1" hidden="1">
      <c r="A120" s="113" t="s">
        <v>378</v>
      </c>
      <c r="B120" s="115" t="s">
        <v>365</v>
      </c>
      <c r="C120" s="115" t="s">
        <v>260</v>
      </c>
      <c r="D120" s="115" t="s">
        <v>298</v>
      </c>
      <c r="E120" s="105" t="s">
        <v>377</v>
      </c>
      <c r="F120" s="119">
        <v>730</v>
      </c>
      <c r="G120" s="105"/>
      <c r="H120" s="198">
        <v>0</v>
      </c>
    </row>
    <row r="121" spans="1:8" s="116" customFormat="1" ht="21" customHeight="1" hidden="1">
      <c r="A121" s="92" t="s">
        <v>379</v>
      </c>
      <c r="B121" s="115" t="s">
        <v>365</v>
      </c>
      <c r="C121" s="115" t="s">
        <v>260</v>
      </c>
      <c r="D121" s="115" t="s">
        <v>298</v>
      </c>
      <c r="E121" s="105" t="s">
        <v>377</v>
      </c>
      <c r="F121" s="119">
        <v>730</v>
      </c>
      <c r="G121" s="105" t="s">
        <v>247</v>
      </c>
      <c r="H121" s="198">
        <v>0</v>
      </c>
    </row>
    <row r="122" spans="1:8" s="5" customFormat="1" ht="52.5" customHeight="1">
      <c r="A122" s="107" t="s">
        <v>380</v>
      </c>
      <c r="B122" s="121" t="s">
        <v>381</v>
      </c>
      <c r="C122" s="121" t="s">
        <v>299</v>
      </c>
      <c r="D122" s="121" t="s">
        <v>300</v>
      </c>
      <c r="E122" s="121" t="s">
        <v>301</v>
      </c>
      <c r="F122" s="121"/>
      <c r="G122" s="103"/>
      <c r="H122" s="197">
        <v>91934.49999999999</v>
      </c>
    </row>
    <row r="123" spans="1:8" s="120" customFormat="1" ht="35.25" customHeight="1">
      <c r="A123" s="137" t="s">
        <v>382</v>
      </c>
      <c r="B123" s="121" t="s">
        <v>381</v>
      </c>
      <c r="C123" s="121" t="s">
        <v>260</v>
      </c>
      <c r="D123" s="121" t="s">
        <v>300</v>
      </c>
      <c r="E123" s="121" t="s">
        <v>301</v>
      </c>
      <c r="F123" s="121"/>
      <c r="G123" s="103"/>
      <c r="H123" s="197">
        <v>4335.3</v>
      </c>
    </row>
    <row r="124" spans="1:8" s="116" customFormat="1" ht="20.25" customHeight="1">
      <c r="A124" s="109" t="s">
        <v>383</v>
      </c>
      <c r="B124" s="115" t="s">
        <v>381</v>
      </c>
      <c r="C124" s="115" t="s">
        <v>260</v>
      </c>
      <c r="D124" s="115" t="s">
        <v>298</v>
      </c>
      <c r="E124" s="115" t="s">
        <v>301</v>
      </c>
      <c r="F124" s="115"/>
      <c r="G124" s="105"/>
      <c r="H124" s="198">
        <v>3957.3</v>
      </c>
    </row>
    <row r="125" spans="1:8" s="116" customFormat="1" ht="21.75" customHeight="1">
      <c r="A125" s="67" t="s">
        <v>384</v>
      </c>
      <c r="B125" s="115" t="s">
        <v>381</v>
      </c>
      <c r="C125" s="115" t="s">
        <v>260</v>
      </c>
      <c r="D125" s="115" t="s">
        <v>298</v>
      </c>
      <c r="E125" s="115" t="s">
        <v>385</v>
      </c>
      <c r="F125" s="115"/>
      <c r="G125" s="105"/>
      <c r="H125" s="198">
        <v>3957.3</v>
      </c>
    </row>
    <row r="126" spans="1:8" s="116" customFormat="1" ht="17.25" customHeight="1">
      <c r="A126" s="108" t="s">
        <v>386</v>
      </c>
      <c r="B126" s="115" t="s">
        <v>381</v>
      </c>
      <c r="C126" s="115" t="s">
        <v>260</v>
      </c>
      <c r="D126" s="115" t="s">
        <v>298</v>
      </c>
      <c r="E126" s="115" t="s">
        <v>385</v>
      </c>
      <c r="F126" s="115" t="s">
        <v>53</v>
      </c>
      <c r="G126" s="105"/>
      <c r="H126" s="198">
        <v>3450.3</v>
      </c>
    </row>
    <row r="127" spans="1:8" s="116" customFormat="1" ht="17.25" customHeight="1">
      <c r="A127" s="108" t="s">
        <v>224</v>
      </c>
      <c r="B127" s="115" t="s">
        <v>381</v>
      </c>
      <c r="C127" s="115" t="s">
        <v>260</v>
      </c>
      <c r="D127" s="115" t="s">
        <v>298</v>
      </c>
      <c r="E127" s="115" t="s">
        <v>385</v>
      </c>
      <c r="F127" s="115" t="s">
        <v>53</v>
      </c>
      <c r="G127" s="105" t="s">
        <v>225</v>
      </c>
      <c r="H127" s="198">
        <v>3450.3</v>
      </c>
    </row>
    <row r="128" spans="1:8" s="116" customFormat="1" ht="27" customHeight="1">
      <c r="A128" s="108" t="s">
        <v>311</v>
      </c>
      <c r="B128" s="115" t="s">
        <v>381</v>
      </c>
      <c r="C128" s="115" t="s">
        <v>260</v>
      </c>
      <c r="D128" s="115" t="s">
        <v>298</v>
      </c>
      <c r="E128" s="115" t="s">
        <v>385</v>
      </c>
      <c r="F128" s="115" t="s">
        <v>312</v>
      </c>
      <c r="G128" s="105"/>
      <c r="H128" s="198">
        <v>506</v>
      </c>
    </row>
    <row r="129" spans="1:8" s="116" customFormat="1" ht="17.25" customHeight="1">
      <c r="A129" s="108" t="s">
        <v>224</v>
      </c>
      <c r="B129" s="115" t="s">
        <v>381</v>
      </c>
      <c r="C129" s="115" t="s">
        <v>260</v>
      </c>
      <c r="D129" s="115" t="s">
        <v>298</v>
      </c>
      <c r="E129" s="115" t="s">
        <v>385</v>
      </c>
      <c r="F129" s="115" t="s">
        <v>312</v>
      </c>
      <c r="G129" s="105" t="s">
        <v>225</v>
      </c>
      <c r="H129" s="198">
        <v>506</v>
      </c>
    </row>
    <row r="130" spans="1:8" s="116" customFormat="1" ht="17.25" customHeight="1">
      <c r="A130" s="114" t="s">
        <v>387</v>
      </c>
      <c r="B130" s="115" t="s">
        <v>381</v>
      </c>
      <c r="C130" s="115" t="s">
        <v>260</v>
      </c>
      <c r="D130" s="115" t="s">
        <v>298</v>
      </c>
      <c r="E130" s="115" t="s">
        <v>385</v>
      </c>
      <c r="F130" s="115" t="s">
        <v>388</v>
      </c>
      <c r="G130" s="105"/>
      <c r="H130" s="198">
        <v>1</v>
      </c>
    </row>
    <row r="131" spans="1:8" s="116" customFormat="1" ht="17.25" customHeight="1">
      <c r="A131" s="108" t="s">
        <v>224</v>
      </c>
      <c r="B131" s="115" t="s">
        <v>381</v>
      </c>
      <c r="C131" s="115" t="s">
        <v>260</v>
      </c>
      <c r="D131" s="115" t="s">
        <v>298</v>
      </c>
      <c r="E131" s="115" t="s">
        <v>385</v>
      </c>
      <c r="F131" s="115" t="s">
        <v>388</v>
      </c>
      <c r="G131" s="105" t="s">
        <v>225</v>
      </c>
      <c r="H131" s="198">
        <v>1</v>
      </c>
    </row>
    <row r="132" spans="1:8" s="116" customFormat="1" ht="32.25" customHeight="1">
      <c r="A132" s="113" t="s">
        <v>389</v>
      </c>
      <c r="B132" s="115" t="s">
        <v>381</v>
      </c>
      <c r="C132" s="115" t="s">
        <v>260</v>
      </c>
      <c r="D132" s="115" t="s">
        <v>326</v>
      </c>
      <c r="E132" s="115" t="s">
        <v>301</v>
      </c>
      <c r="F132" s="115"/>
      <c r="G132" s="105"/>
      <c r="H132" s="198">
        <v>378</v>
      </c>
    </row>
    <row r="133" spans="1:8" s="116" customFormat="1" ht="30.75" customHeight="1">
      <c r="A133" s="113" t="s">
        <v>390</v>
      </c>
      <c r="B133" s="115" t="s">
        <v>381</v>
      </c>
      <c r="C133" s="115" t="s">
        <v>260</v>
      </c>
      <c r="D133" s="115" t="s">
        <v>326</v>
      </c>
      <c r="E133" s="115" t="s">
        <v>391</v>
      </c>
      <c r="F133" s="115"/>
      <c r="G133" s="105"/>
      <c r="H133" s="198">
        <v>378</v>
      </c>
    </row>
    <row r="134" spans="1:8" s="116" customFormat="1" ht="18" customHeight="1">
      <c r="A134" s="109" t="s">
        <v>386</v>
      </c>
      <c r="B134" s="115" t="s">
        <v>381</v>
      </c>
      <c r="C134" s="115" t="s">
        <v>260</v>
      </c>
      <c r="D134" s="115" t="s">
        <v>326</v>
      </c>
      <c r="E134" s="115" t="s">
        <v>391</v>
      </c>
      <c r="F134" s="115" t="s">
        <v>53</v>
      </c>
      <c r="G134" s="105"/>
      <c r="H134" s="198">
        <v>378</v>
      </c>
    </row>
    <row r="135" spans="1:8" s="116" customFormat="1" ht="17.25" customHeight="1">
      <c r="A135" s="108" t="s">
        <v>224</v>
      </c>
      <c r="B135" s="115" t="s">
        <v>381</v>
      </c>
      <c r="C135" s="115" t="s">
        <v>260</v>
      </c>
      <c r="D135" s="115" t="s">
        <v>326</v>
      </c>
      <c r="E135" s="115" t="s">
        <v>391</v>
      </c>
      <c r="F135" s="115" t="s">
        <v>53</v>
      </c>
      <c r="G135" s="105" t="s">
        <v>225</v>
      </c>
      <c r="H135" s="198">
        <v>378</v>
      </c>
    </row>
    <row r="136" spans="1:8" s="120" customFormat="1" ht="45" customHeight="1">
      <c r="A136" s="137" t="s">
        <v>392</v>
      </c>
      <c r="B136" s="121" t="s">
        <v>381</v>
      </c>
      <c r="C136" s="121" t="s">
        <v>262</v>
      </c>
      <c r="D136" s="121" t="s">
        <v>300</v>
      </c>
      <c r="E136" s="121" t="s">
        <v>301</v>
      </c>
      <c r="F136" s="121"/>
      <c r="G136" s="103"/>
      <c r="H136" s="197">
        <v>81757.79999999999</v>
      </c>
    </row>
    <row r="137" spans="1:8" s="116" customFormat="1" ht="30" customHeight="1">
      <c r="A137" s="108" t="s">
        <v>393</v>
      </c>
      <c r="B137" s="115" t="s">
        <v>381</v>
      </c>
      <c r="C137" s="115" t="s">
        <v>262</v>
      </c>
      <c r="D137" s="115" t="s">
        <v>326</v>
      </c>
      <c r="E137" s="115" t="s">
        <v>301</v>
      </c>
      <c r="F137" s="115"/>
      <c r="G137" s="105"/>
      <c r="H137" s="198">
        <v>78782.79999999999</v>
      </c>
    </row>
    <row r="138" spans="1:8" s="116" customFormat="1" ht="22.5" customHeight="1">
      <c r="A138" s="108" t="s">
        <v>394</v>
      </c>
      <c r="B138" s="115" t="s">
        <v>381</v>
      </c>
      <c r="C138" s="115" t="s">
        <v>262</v>
      </c>
      <c r="D138" s="115" t="s">
        <v>326</v>
      </c>
      <c r="E138" s="115" t="s">
        <v>395</v>
      </c>
      <c r="F138" s="115"/>
      <c r="G138" s="105"/>
      <c r="H138" s="198">
        <v>78730.4</v>
      </c>
    </row>
    <row r="139" spans="1:8" s="116" customFormat="1" ht="17.25" customHeight="1">
      <c r="A139" s="114" t="s">
        <v>396</v>
      </c>
      <c r="B139" s="115" t="s">
        <v>381</v>
      </c>
      <c r="C139" s="115" t="s">
        <v>262</v>
      </c>
      <c r="D139" s="115" t="s">
        <v>326</v>
      </c>
      <c r="E139" s="115" t="s">
        <v>395</v>
      </c>
      <c r="F139" s="115" t="s">
        <v>397</v>
      </c>
      <c r="G139" s="105"/>
      <c r="H139" s="198">
        <v>78730.4</v>
      </c>
    </row>
    <row r="140" spans="1:8" s="116" customFormat="1" ht="17.25" customHeight="1">
      <c r="A140" s="67" t="s">
        <v>214</v>
      </c>
      <c r="B140" s="115" t="s">
        <v>381</v>
      </c>
      <c r="C140" s="115" t="s">
        <v>262</v>
      </c>
      <c r="D140" s="115" t="s">
        <v>326</v>
      </c>
      <c r="E140" s="115" t="s">
        <v>395</v>
      </c>
      <c r="F140" s="115" t="s">
        <v>397</v>
      </c>
      <c r="G140" s="105" t="s">
        <v>215</v>
      </c>
      <c r="H140" s="198">
        <v>78730.4</v>
      </c>
    </row>
    <row r="141" spans="1:8" s="116" customFormat="1" ht="17.25" customHeight="1">
      <c r="A141" s="109" t="s">
        <v>398</v>
      </c>
      <c r="B141" s="115" t="s">
        <v>381</v>
      </c>
      <c r="C141" s="115" t="s">
        <v>262</v>
      </c>
      <c r="D141" s="115" t="s">
        <v>326</v>
      </c>
      <c r="E141" s="115" t="s">
        <v>399</v>
      </c>
      <c r="F141" s="115"/>
      <c r="G141" s="105"/>
      <c r="H141" s="198">
        <v>52.4</v>
      </c>
    </row>
    <row r="142" spans="1:8" s="116" customFormat="1" ht="17.25" customHeight="1">
      <c r="A142" s="108" t="s">
        <v>396</v>
      </c>
      <c r="B142" s="115" t="s">
        <v>381</v>
      </c>
      <c r="C142" s="115" t="s">
        <v>262</v>
      </c>
      <c r="D142" s="115" t="s">
        <v>326</v>
      </c>
      <c r="E142" s="115" t="s">
        <v>399</v>
      </c>
      <c r="F142" s="115" t="s">
        <v>397</v>
      </c>
      <c r="G142" s="105"/>
      <c r="H142" s="198">
        <v>52.4</v>
      </c>
    </row>
    <row r="143" spans="1:8" s="116" customFormat="1" ht="17.25" customHeight="1">
      <c r="A143" s="67" t="s">
        <v>214</v>
      </c>
      <c r="B143" s="115" t="s">
        <v>381</v>
      </c>
      <c r="C143" s="115" t="s">
        <v>262</v>
      </c>
      <c r="D143" s="115" t="s">
        <v>326</v>
      </c>
      <c r="E143" s="115" t="s">
        <v>399</v>
      </c>
      <c r="F143" s="115" t="s">
        <v>397</v>
      </c>
      <c r="G143" s="105" t="s">
        <v>215</v>
      </c>
      <c r="H143" s="198">
        <v>52.4</v>
      </c>
    </row>
    <row r="144" spans="1:8" s="116" customFormat="1" ht="29.25" customHeight="1">
      <c r="A144" s="109" t="s">
        <v>400</v>
      </c>
      <c r="B144" s="115" t="s">
        <v>381</v>
      </c>
      <c r="C144" s="115" t="s">
        <v>262</v>
      </c>
      <c r="D144" s="115" t="s">
        <v>365</v>
      </c>
      <c r="E144" s="115" t="s">
        <v>301</v>
      </c>
      <c r="F144" s="115"/>
      <c r="G144" s="105"/>
      <c r="H144" s="198">
        <v>2975</v>
      </c>
    </row>
    <row r="145" spans="1:8" s="116" customFormat="1" ht="31.5" customHeight="1">
      <c r="A145" s="108" t="s">
        <v>401</v>
      </c>
      <c r="B145" s="115" t="s">
        <v>381</v>
      </c>
      <c r="C145" s="115" t="s">
        <v>262</v>
      </c>
      <c r="D145" s="115" t="s">
        <v>365</v>
      </c>
      <c r="E145" s="115" t="s">
        <v>402</v>
      </c>
      <c r="F145" s="115"/>
      <c r="G145" s="105"/>
      <c r="H145" s="198">
        <v>436</v>
      </c>
    </row>
    <row r="146" spans="1:8" s="116" customFormat="1" ht="27" customHeight="1">
      <c r="A146" s="108" t="s">
        <v>311</v>
      </c>
      <c r="B146" s="115" t="s">
        <v>381</v>
      </c>
      <c r="C146" s="115" t="s">
        <v>262</v>
      </c>
      <c r="D146" s="115" t="s">
        <v>365</v>
      </c>
      <c r="E146" s="115" t="s">
        <v>402</v>
      </c>
      <c r="F146" s="115" t="s">
        <v>312</v>
      </c>
      <c r="G146" s="105"/>
      <c r="H146" s="198">
        <v>65.3</v>
      </c>
    </row>
    <row r="147" spans="1:8" s="116" customFormat="1" ht="17.25" customHeight="1">
      <c r="A147" s="108" t="s">
        <v>224</v>
      </c>
      <c r="B147" s="115" t="s">
        <v>381</v>
      </c>
      <c r="C147" s="115" t="s">
        <v>262</v>
      </c>
      <c r="D147" s="115" t="s">
        <v>365</v>
      </c>
      <c r="E147" s="115" t="s">
        <v>402</v>
      </c>
      <c r="F147" s="115" t="s">
        <v>312</v>
      </c>
      <c r="G147" s="105" t="s">
        <v>225</v>
      </c>
      <c r="H147" s="198">
        <v>65.3</v>
      </c>
    </row>
    <row r="148" spans="1:8" s="116" customFormat="1" ht="17.25" customHeight="1">
      <c r="A148" s="108" t="s">
        <v>396</v>
      </c>
      <c r="B148" s="115" t="s">
        <v>381</v>
      </c>
      <c r="C148" s="115" t="s">
        <v>262</v>
      </c>
      <c r="D148" s="115" t="s">
        <v>365</v>
      </c>
      <c r="E148" s="115" t="s">
        <v>402</v>
      </c>
      <c r="F148" s="115" t="s">
        <v>397</v>
      </c>
      <c r="G148" s="105"/>
      <c r="H148" s="198">
        <v>370.7</v>
      </c>
    </row>
    <row r="149" spans="1:8" s="116" customFormat="1" ht="17.25" customHeight="1">
      <c r="A149" s="67" t="s">
        <v>214</v>
      </c>
      <c r="B149" s="115" t="s">
        <v>381</v>
      </c>
      <c r="C149" s="115" t="s">
        <v>262</v>
      </c>
      <c r="D149" s="115" t="s">
        <v>365</v>
      </c>
      <c r="E149" s="115" t="s">
        <v>402</v>
      </c>
      <c r="F149" s="115" t="s">
        <v>397</v>
      </c>
      <c r="G149" s="105" t="s">
        <v>215</v>
      </c>
      <c r="H149" s="198">
        <v>370.7</v>
      </c>
    </row>
    <row r="150" spans="1:8" s="116" customFormat="1" ht="19.5" customHeight="1" hidden="1">
      <c r="A150" s="108" t="s">
        <v>403</v>
      </c>
      <c r="B150" s="115" t="s">
        <v>381</v>
      </c>
      <c r="C150" s="115" t="s">
        <v>262</v>
      </c>
      <c r="D150" s="115" t="s">
        <v>365</v>
      </c>
      <c r="E150" s="115" t="s">
        <v>404</v>
      </c>
      <c r="F150" s="122"/>
      <c r="G150" s="115"/>
      <c r="H150" s="198">
        <v>0</v>
      </c>
    </row>
    <row r="151" spans="1:8" s="116" customFormat="1" ht="16.5" customHeight="1" hidden="1">
      <c r="A151" s="108" t="s">
        <v>311</v>
      </c>
      <c r="B151" s="115" t="s">
        <v>381</v>
      </c>
      <c r="C151" s="115" t="s">
        <v>262</v>
      </c>
      <c r="D151" s="115" t="s">
        <v>365</v>
      </c>
      <c r="E151" s="115" t="s">
        <v>404</v>
      </c>
      <c r="F151" s="115" t="s">
        <v>312</v>
      </c>
      <c r="G151" s="122"/>
      <c r="H151" s="198">
        <v>0</v>
      </c>
    </row>
    <row r="152" spans="1:8" s="116" customFormat="1" ht="27" customHeight="1" hidden="1">
      <c r="A152" s="108" t="s">
        <v>224</v>
      </c>
      <c r="B152" s="115" t="s">
        <v>381</v>
      </c>
      <c r="C152" s="115" t="s">
        <v>262</v>
      </c>
      <c r="D152" s="115" t="s">
        <v>365</v>
      </c>
      <c r="E152" s="115" t="s">
        <v>404</v>
      </c>
      <c r="F152" s="115" t="s">
        <v>312</v>
      </c>
      <c r="G152" s="105" t="s">
        <v>225</v>
      </c>
      <c r="H152" s="198">
        <v>0</v>
      </c>
    </row>
    <row r="153" spans="1:8" s="116" customFormat="1" ht="17.25" customHeight="1">
      <c r="A153" s="210" t="s">
        <v>1440</v>
      </c>
      <c r="B153" s="115" t="s">
        <v>381</v>
      </c>
      <c r="C153" s="115" t="s">
        <v>262</v>
      </c>
      <c r="D153" s="115" t="s">
        <v>365</v>
      </c>
      <c r="E153" s="115" t="s">
        <v>1439</v>
      </c>
      <c r="F153" s="115"/>
      <c r="G153" s="105"/>
      <c r="H153" s="198">
        <v>859</v>
      </c>
    </row>
    <row r="154" spans="1:8" s="116" customFormat="1" ht="28.5" customHeight="1">
      <c r="A154" s="108" t="s">
        <v>311</v>
      </c>
      <c r="B154" s="115" t="s">
        <v>381</v>
      </c>
      <c r="C154" s="115" t="s">
        <v>262</v>
      </c>
      <c r="D154" s="115" t="s">
        <v>365</v>
      </c>
      <c r="E154" s="115" t="s">
        <v>1439</v>
      </c>
      <c r="F154" s="115" t="s">
        <v>312</v>
      </c>
      <c r="G154" s="105"/>
      <c r="H154" s="198">
        <v>859</v>
      </c>
    </row>
    <row r="155" spans="1:8" s="116" customFormat="1" ht="17.25" customHeight="1">
      <c r="A155" s="108" t="s">
        <v>224</v>
      </c>
      <c r="B155" s="115" t="s">
        <v>381</v>
      </c>
      <c r="C155" s="115" t="s">
        <v>262</v>
      </c>
      <c r="D155" s="115" t="s">
        <v>365</v>
      </c>
      <c r="E155" s="115" t="s">
        <v>1439</v>
      </c>
      <c r="F155" s="115" t="s">
        <v>312</v>
      </c>
      <c r="G155" s="105" t="s">
        <v>225</v>
      </c>
      <c r="H155" s="198">
        <v>859</v>
      </c>
    </row>
    <row r="156" spans="1:8" s="116" customFormat="1" ht="30.75" customHeight="1">
      <c r="A156" s="114" t="s">
        <v>405</v>
      </c>
      <c r="B156" s="115" t="s">
        <v>381</v>
      </c>
      <c r="C156" s="115" t="s">
        <v>262</v>
      </c>
      <c r="D156" s="115" t="s">
        <v>365</v>
      </c>
      <c r="E156" s="115" t="s">
        <v>406</v>
      </c>
      <c r="F156" s="115"/>
      <c r="G156" s="105"/>
      <c r="H156" s="198">
        <v>1680</v>
      </c>
    </row>
    <row r="157" spans="1:8" s="116" customFormat="1" ht="17.25" customHeight="1">
      <c r="A157" s="109" t="s">
        <v>305</v>
      </c>
      <c r="B157" s="115" t="s">
        <v>381</v>
      </c>
      <c r="C157" s="115" t="s">
        <v>262</v>
      </c>
      <c r="D157" s="115" t="s">
        <v>365</v>
      </c>
      <c r="E157" s="115" t="s">
        <v>406</v>
      </c>
      <c r="F157" s="115" t="s">
        <v>306</v>
      </c>
      <c r="G157" s="105"/>
      <c r="H157" s="198">
        <v>1680</v>
      </c>
    </row>
    <row r="158" spans="1:8" s="116" customFormat="1" ht="17.25" customHeight="1">
      <c r="A158" s="108" t="s">
        <v>224</v>
      </c>
      <c r="B158" s="115" t="s">
        <v>381</v>
      </c>
      <c r="C158" s="115" t="s">
        <v>262</v>
      </c>
      <c r="D158" s="115" t="s">
        <v>365</v>
      </c>
      <c r="E158" s="115" t="s">
        <v>406</v>
      </c>
      <c r="F158" s="115" t="s">
        <v>306</v>
      </c>
      <c r="G158" s="105" t="s">
        <v>225</v>
      </c>
      <c r="H158" s="198">
        <v>1680</v>
      </c>
    </row>
    <row r="159" spans="1:8" s="120" customFormat="1" ht="44.25" customHeight="1">
      <c r="A159" s="137" t="s">
        <v>407</v>
      </c>
      <c r="B159" s="121" t="s">
        <v>381</v>
      </c>
      <c r="C159" s="121" t="s">
        <v>263</v>
      </c>
      <c r="D159" s="121" t="s">
        <v>300</v>
      </c>
      <c r="E159" s="121" t="s">
        <v>301</v>
      </c>
      <c r="F159" s="121"/>
      <c r="G159" s="103"/>
      <c r="H159" s="197">
        <v>5841.4</v>
      </c>
    </row>
    <row r="160" spans="1:8" s="116" customFormat="1" ht="33" customHeight="1">
      <c r="A160" s="108" t="s">
        <v>408</v>
      </c>
      <c r="B160" s="115" t="s">
        <v>381</v>
      </c>
      <c r="C160" s="115" t="s">
        <v>263</v>
      </c>
      <c r="D160" s="115" t="s">
        <v>298</v>
      </c>
      <c r="E160" s="115" t="s">
        <v>301</v>
      </c>
      <c r="F160" s="115"/>
      <c r="G160" s="105"/>
      <c r="H160" s="198">
        <v>4289.4</v>
      </c>
    </row>
    <row r="161" spans="1:8" s="116" customFormat="1" ht="17.25" customHeight="1">
      <c r="A161" s="108" t="s">
        <v>409</v>
      </c>
      <c r="B161" s="115" t="s">
        <v>381</v>
      </c>
      <c r="C161" s="115" t="s">
        <v>263</v>
      </c>
      <c r="D161" s="115" t="s">
        <v>298</v>
      </c>
      <c r="E161" s="115" t="s">
        <v>410</v>
      </c>
      <c r="F161" s="115"/>
      <c r="G161" s="105"/>
      <c r="H161" s="198">
        <v>3919.7999999999997</v>
      </c>
    </row>
    <row r="162" spans="1:8" s="116" customFormat="1" ht="17.25" customHeight="1">
      <c r="A162" s="108" t="s">
        <v>396</v>
      </c>
      <c r="B162" s="115" t="s">
        <v>381</v>
      </c>
      <c r="C162" s="115" t="s">
        <v>263</v>
      </c>
      <c r="D162" s="115" t="s">
        <v>298</v>
      </c>
      <c r="E162" s="115" t="s">
        <v>410</v>
      </c>
      <c r="F162" s="115" t="s">
        <v>397</v>
      </c>
      <c r="G162" s="105"/>
      <c r="H162" s="198">
        <v>3749.7999999999997</v>
      </c>
    </row>
    <row r="163" spans="1:8" s="116" customFormat="1" ht="17.25" customHeight="1">
      <c r="A163" s="67" t="s">
        <v>214</v>
      </c>
      <c r="B163" s="115" t="s">
        <v>381</v>
      </c>
      <c r="C163" s="115" t="s">
        <v>263</v>
      </c>
      <c r="D163" s="115" t="s">
        <v>298</v>
      </c>
      <c r="E163" s="115" t="s">
        <v>410</v>
      </c>
      <c r="F163" s="115" t="s">
        <v>397</v>
      </c>
      <c r="G163" s="105" t="s">
        <v>215</v>
      </c>
      <c r="H163" s="198">
        <v>3749.7999999999997</v>
      </c>
    </row>
    <row r="164" spans="1:8" s="116" customFormat="1" ht="27.75" customHeight="1">
      <c r="A164" s="108" t="s">
        <v>311</v>
      </c>
      <c r="B164" s="115" t="s">
        <v>381</v>
      </c>
      <c r="C164" s="115" t="s">
        <v>263</v>
      </c>
      <c r="D164" s="115" t="s">
        <v>298</v>
      </c>
      <c r="E164" s="115" t="s">
        <v>410</v>
      </c>
      <c r="F164" s="115" t="s">
        <v>312</v>
      </c>
      <c r="G164" s="105"/>
      <c r="H164" s="198">
        <v>170</v>
      </c>
    </row>
    <row r="165" spans="1:8" s="116" customFormat="1" ht="17.25" customHeight="1">
      <c r="A165" s="108" t="s">
        <v>224</v>
      </c>
      <c r="B165" s="115" t="s">
        <v>381</v>
      </c>
      <c r="C165" s="115" t="s">
        <v>263</v>
      </c>
      <c r="D165" s="115" t="s">
        <v>298</v>
      </c>
      <c r="E165" s="115" t="s">
        <v>410</v>
      </c>
      <c r="F165" s="115" t="s">
        <v>312</v>
      </c>
      <c r="G165" s="105" t="s">
        <v>225</v>
      </c>
      <c r="H165" s="198">
        <v>170</v>
      </c>
    </row>
    <row r="166" spans="1:8" s="116" customFormat="1" ht="24.75" customHeight="1" hidden="1">
      <c r="A166" s="109" t="s">
        <v>411</v>
      </c>
      <c r="B166" s="115" t="s">
        <v>381</v>
      </c>
      <c r="C166" s="115" t="s">
        <v>263</v>
      </c>
      <c r="D166" s="115" t="s">
        <v>298</v>
      </c>
      <c r="E166" s="115" t="s">
        <v>412</v>
      </c>
      <c r="F166" s="115"/>
      <c r="G166" s="105"/>
      <c r="H166" s="198">
        <v>0</v>
      </c>
    </row>
    <row r="167" spans="1:8" s="116" customFormat="1" ht="30" customHeight="1" hidden="1">
      <c r="A167" s="109" t="s">
        <v>311</v>
      </c>
      <c r="B167" s="115" t="s">
        <v>381</v>
      </c>
      <c r="C167" s="115" t="s">
        <v>263</v>
      </c>
      <c r="D167" s="115" t="s">
        <v>298</v>
      </c>
      <c r="E167" s="115" t="s">
        <v>412</v>
      </c>
      <c r="F167" s="115" t="s">
        <v>312</v>
      </c>
      <c r="G167" s="105"/>
      <c r="H167" s="198">
        <v>0</v>
      </c>
    </row>
    <row r="168" spans="1:8" s="116" customFormat="1" ht="26.25" customHeight="1" hidden="1">
      <c r="A168" s="108" t="s">
        <v>224</v>
      </c>
      <c r="B168" s="115" t="s">
        <v>381</v>
      </c>
      <c r="C168" s="115" t="s">
        <v>263</v>
      </c>
      <c r="D168" s="115" t="s">
        <v>298</v>
      </c>
      <c r="E168" s="115" t="s">
        <v>412</v>
      </c>
      <c r="F168" s="115" t="s">
        <v>312</v>
      </c>
      <c r="G168" s="105" t="s">
        <v>225</v>
      </c>
      <c r="H168" s="198">
        <v>0</v>
      </c>
    </row>
    <row r="169" spans="1:8" s="116" customFormat="1" ht="33" customHeight="1">
      <c r="A169" s="210" t="s">
        <v>1377</v>
      </c>
      <c r="B169" s="115" t="s">
        <v>381</v>
      </c>
      <c r="C169" s="115" t="s">
        <v>263</v>
      </c>
      <c r="D169" s="115" t="s">
        <v>298</v>
      </c>
      <c r="E169" s="115" t="s">
        <v>1376</v>
      </c>
      <c r="F169" s="115"/>
      <c r="G169" s="105"/>
      <c r="H169" s="198">
        <v>255</v>
      </c>
    </row>
    <row r="170" spans="1:8" s="116" customFormat="1" ht="30.75" customHeight="1">
      <c r="A170" s="210" t="s">
        <v>311</v>
      </c>
      <c r="B170" s="115" t="s">
        <v>381</v>
      </c>
      <c r="C170" s="115" t="s">
        <v>263</v>
      </c>
      <c r="D170" s="115" t="s">
        <v>298</v>
      </c>
      <c r="E170" s="115" t="s">
        <v>1376</v>
      </c>
      <c r="F170" s="115" t="s">
        <v>312</v>
      </c>
      <c r="G170" s="105"/>
      <c r="H170" s="198">
        <v>255</v>
      </c>
    </row>
    <row r="171" spans="1:8" s="116" customFormat="1" ht="18.75" customHeight="1">
      <c r="A171" s="108" t="s">
        <v>224</v>
      </c>
      <c r="B171" s="115" t="s">
        <v>381</v>
      </c>
      <c r="C171" s="115" t="s">
        <v>263</v>
      </c>
      <c r="D171" s="115" t="s">
        <v>298</v>
      </c>
      <c r="E171" s="115" t="s">
        <v>1376</v>
      </c>
      <c r="F171" s="115" t="s">
        <v>312</v>
      </c>
      <c r="G171" s="105" t="s">
        <v>225</v>
      </c>
      <c r="H171" s="198">
        <v>255</v>
      </c>
    </row>
    <row r="172" spans="1:8" s="116" customFormat="1" ht="25.5" customHeight="1" hidden="1">
      <c r="A172" s="117" t="s">
        <v>413</v>
      </c>
      <c r="B172" s="115" t="s">
        <v>381</v>
      </c>
      <c r="C172" s="115" t="s">
        <v>263</v>
      </c>
      <c r="D172" s="115" t="s">
        <v>298</v>
      </c>
      <c r="E172" s="115" t="s">
        <v>414</v>
      </c>
      <c r="F172" s="115"/>
      <c r="G172" s="105"/>
      <c r="H172" s="198">
        <v>0</v>
      </c>
    </row>
    <row r="173" spans="1:8" s="116" customFormat="1" ht="25.5" customHeight="1" hidden="1">
      <c r="A173" s="109" t="s">
        <v>396</v>
      </c>
      <c r="B173" s="115" t="s">
        <v>381</v>
      </c>
      <c r="C173" s="115" t="s">
        <v>263</v>
      </c>
      <c r="D173" s="115" t="s">
        <v>298</v>
      </c>
      <c r="E173" s="115" t="s">
        <v>414</v>
      </c>
      <c r="F173" s="115" t="s">
        <v>397</v>
      </c>
      <c r="G173" s="105"/>
      <c r="H173" s="198">
        <v>0</v>
      </c>
    </row>
    <row r="174" spans="1:8" s="116" customFormat="1" ht="27" customHeight="1" hidden="1">
      <c r="A174" s="107" t="s">
        <v>214</v>
      </c>
      <c r="B174" s="115" t="s">
        <v>381</v>
      </c>
      <c r="C174" s="115" t="s">
        <v>263</v>
      </c>
      <c r="D174" s="115" t="s">
        <v>298</v>
      </c>
      <c r="E174" s="115" t="s">
        <v>414</v>
      </c>
      <c r="F174" s="115" t="s">
        <v>397</v>
      </c>
      <c r="G174" s="105" t="s">
        <v>215</v>
      </c>
      <c r="H174" s="198">
        <v>0</v>
      </c>
    </row>
    <row r="175" spans="1:8" s="116" customFormat="1" ht="26.25" customHeight="1" hidden="1">
      <c r="A175" s="109" t="s">
        <v>415</v>
      </c>
      <c r="B175" s="115" t="s">
        <v>381</v>
      </c>
      <c r="C175" s="115" t="s">
        <v>263</v>
      </c>
      <c r="D175" s="115" t="s">
        <v>298</v>
      </c>
      <c r="E175" s="115" t="s">
        <v>416</v>
      </c>
      <c r="F175" s="115"/>
      <c r="G175" s="105"/>
      <c r="H175" s="198">
        <v>0</v>
      </c>
    </row>
    <row r="176" spans="1:8" s="116" customFormat="1" ht="24.75" customHeight="1" hidden="1">
      <c r="A176" s="109" t="s">
        <v>311</v>
      </c>
      <c r="B176" s="115" t="s">
        <v>381</v>
      </c>
      <c r="C176" s="115" t="s">
        <v>263</v>
      </c>
      <c r="D176" s="115" t="s">
        <v>298</v>
      </c>
      <c r="E176" s="115" t="s">
        <v>416</v>
      </c>
      <c r="F176" s="115" t="s">
        <v>312</v>
      </c>
      <c r="G176" s="105"/>
      <c r="H176" s="198">
        <v>0</v>
      </c>
    </row>
    <row r="177" spans="1:8" s="116" customFormat="1" ht="22.5" customHeight="1" hidden="1">
      <c r="A177" s="108" t="s">
        <v>224</v>
      </c>
      <c r="B177" s="115" t="s">
        <v>381</v>
      </c>
      <c r="C177" s="115" t="s">
        <v>263</v>
      </c>
      <c r="D177" s="115" t="s">
        <v>298</v>
      </c>
      <c r="E177" s="115" t="s">
        <v>416</v>
      </c>
      <c r="F177" s="115" t="s">
        <v>312</v>
      </c>
      <c r="G177" s="105" t="s">
        <v>225</v>
      </c>
      <c r="H177" s="198">
        <v>0</v>
      </c>
    </row>
    <row r="178" spans="1:8" s="116" customFormat="1" ht="30" customHeight="1">
      <c r="A178" s="108" t="s">
        <v>417</v>
      </c>
      <c r="B178" s="115" t="s">
        <v>381</v>
      </c>
      <c r="C178" s="115" t="s">
        <v>263</v>
      </c>
      <c r="D178" s="115" t="s">
        <v>298</v>
      </c>
      <c r="E178" s="115" t="s">
        <v>418</v>
      </c>
      <c r="F178" s="115"/>
      <c r="G178" s="105"/>
      <c r="H178" s="198">
        <v>114.6</v>
      </c>
    </row>
    <row r="179" spans="1:8" s="116" customFormat="1" ht="29.25" customHeight="1">
      <c r="A179" s="108" t="s">
        <v>311</v>
      </c>
      <c r="B179" s="115" t="s">
        <v>381</v>
      </c>
      <c r="C179" s="115" t="s">
        <v>263</v>
      </c>
      <c r="D179" s="115" t="s">
        <v>298</v>
      </c>
      <c r="E179" s="115" t="s">
        <v>418</v>
      </c>
      <c r="F179" s="115" t="s">
        <v>312</v>
      </c>
      <c r="G179" s="105"/>
      <c r="H179" s="198">
        <v>114.6</v>
      </c>
    </row>
    <row r="180" spans="1:8" s="116" customFormat="1" ht="17.25" customHeight="1">
      <c r="A180" s="108" t="s">
        <v>224</v>
      </c>
      <c r="B180" s="115" t="s">
        <v>381</v>
      </c>
      <c r="C180" s="115" t="s">
        <v>263</v>
      </c>
      <c r="D180" s="115" t="s">
        <v>298</v>
      </c>
      <c r="E180" s="115" t="s">
        <v>418</v>
      </c>
      <c r="F180" s="115" t="s">
        <v>312</v>
      </c>
      <c r="G180" s="105" t="s">
        <v>225</v>
      </c>
      <c r="H180" s="198">
        <v>114.6</v>
      </c>
    </row>
    <row r="181" spans="1:8" s="116" customFormat="1" ht="20.25" customHeight="1">
      <c r="A181" s="109" t="s">
        <v>419</v>
      </c>
      <c r="B181" s="115" t="s">
        <v>381</v>
      </c>
      <c r="C181" s="115" t="s">
        <v>263</v>
      </c>
      <c r="D181" s="115" t="s">
        <v>326</v>
      </c>
      <c r="E181" s="115" t="s">
        <v>301</v>
      </c>
      <c r="F181" s="115"/>
      <c r="G181" s="105"/>
      <c r="H181" s="198">
        <v>1552</v>
      </c>
    </row>
    <row r="182" spans="1:8" s="116" customFormat="1" ht="45.75" customHeight="1">
      <c r="A182" s="168" t="s">
        <v>413</v>
      </c>
      <c r="B182" s="115" t="s">
        <v>381</v>
      </c>
      <c r="C182" s="115" t="s">
        <v>263</v>
      </c>
      <c r="D182" s="115" t="s">
        <v>326</v>
      </c>
      <c r="E182" s="115" t="s">
        <v>414</v>
      </c>
      <c r="F182" s="115"/>
      <c r="G182" s="105"/>
      <c r="H182" s="198">
        <v>600</v>
      </c>
    </row>
    <row r="183" spans="1:8" s="116" customFormat="1" ht="15.75" customHeight="1">
      <c r="A183" s="210" t="s">
        <v>396</v>
      </c>
      <c r="B183" s="115" t="s">
        <v>381</v>
      </c>
      <c r="C183" s="115" t="s">
        <v>263</v>
      </c>
      <c r="D183" s="115" t="s">
        <v>326</v>
      </c>
      <c r="E183" s="115" t="s">
        <v>414</v>
      </c>
      <c r="F183" s="115" t="s">
        <v>397</v>
      </c>
      <c r="G183" s="105"/>
      <c r="H183" s="198">
        <v>600</v>
      </c>
    </row>
    <row r="184" spans="1:8" s="116" customFormat="1" ht="15.75" customHeight="1">
      <c r="A184" s="67" t="s">
        <v>214</v>
      </c>
      <c r="B184" s="115" t="s">
        <v>381</v>
      </c>
      <c r="C184" s="115" t="s">
        <v>263</v>
      </c>
      <c r="D184" s="115" t="s">
        <v>326</v>
      </c>
      <c r="E184" s="115" t="s">
        <v>414</v>
      </c>
      <c r="F184" s="115" t="s">
        <v>397</v>
      </c>
      <c r="G184" s="105" t="s">
        <v>215</v>
      </c>
      <c r="H184" s="198">
        <v>600</v>
      </c>
    </row>
    <row r="185" spans="1:8" s="116" customFormat="1" ht="58.5" customHeight="1">
      <c r="A185" s="109" t="s">
        <v>420</v>
      </c>
      <c r="B185" s="115" t="s">
        <v>381</v>
      </c>
      <c r="C185" s="115" t="s">
        <v>263</v>
      </c>
      <c r="D185" s="115" t="s">
        <v>326</v>
      </c>
      <c r="E185" s="115" t="s">
        <v>421</v>
      </c>
      <c r="F185" s="115"/>
      <c r="G185" s="105"/>
      <c r="H185" s="198">
        <v>793.5999999999999</v>
      </c>
    </row>
    <row r="186" spans="1:8" s="116" customFormat="1" ht="17.25" customHeight="1">
      <c r="A186" s="109" t="s">
        <v>305</v>
      </c>
      <c r="B186" s="115" t="s">
        <v>381</v>
      </c>
      <c r="C186" s="115" t="s">
        <v>263</v>
      </c>
      <c r="D186" s="115" t="s">
        <v>326</v>
      </c>
      <c r="E186" s="115" t="s">
        <v>421</v>
      </c>
      <c r="F186" s="115" t="s">
        <v>306</v>
      </c>
      <c r="G186" s="105"/>
      <c r="H186" s="198">
        <v>512.8</v>
      </c>
    </row>
    <row r="187" spans="1:8" s="116" customFormat="1" ht="17.25" customHeight="1">
      <c r="A187" s="108" t="s">
        <v>224</v>
      </c>
      <c r="B187" s="115" t="s">
        <v>381</v>
      </c>
      <c r="C187" s="115" t="s">
        <v>263</v>
      </c>
      <c r="D187" s="115" t="s">
        <v>326</v>
      </c>
      <c r="E187" s="115" t="s">
        <v>421</v>
      </c>
      <c r="F187" s="115" t="s">
        <v>306</v>
      </c>
      <c r="G187" s="105" t="s">
        <v>225</v>
      </c>
      <c r="H187" s="198">
        <v>512.8</v>
      </c>
    </row>
    <row r="188" spans="1:8" s="116" customFormat="1" ht="17.25" customHeight="1">
      <c r="A188" s="108" t="s">
        <v>396</v>
      </c>
      <c r="B188" s="115" t="s">
        <v>381</v>
      </c>
      <c r="C188" s="115" t="s">
        <v>263</v>
      </c>
      <c r="D188" s="115" t="s">
        <v>326</v>
      </c>
      <c r="E188" s="115" t="s">
        <v>421</v>
      </c>
      <c r="F188" s="115" t="s">
        <v>397</v>
      </c>
      <c r="G188" s="105"/>
      <c r="H188" s="198">
        <v>280.8</v>
      </c>
    </row>
    <row r="189" spans="1:8" s="116" customFormat="1" ht="17.25" customHeight="1">
      <c r="A189" s="67" t="s">
        <v>214</v>
      </c>
      <c r="B189" s="115" t="s">
        <v>381</v>
      </c>
      <c r="C189" s="115" t="s">
        <v>263</v>
      </c>
      <c r="D189" s="115" t="s">
        <v>326</v>
      </c>
      <c r="E189" s="115" t="s">
        <v>421</v>
      </c>
      <c r="F189" s="115" t="s">
        <v>397</v>
      </c>
      <c r="G189" s="105" t="s">
        <v>215</v>
      </c>
      <c r="H189" s="198">
        <v>280.8</v>
      </c>
    </row>
    <row r="190" spans="1:8" s="116" customFormat="1" ht="17.25" customHeight="1" hidden="1">
      <c r="A190" s="108" t="s">
        <v>396</v>
      </c>
      <c r="B190" s="115" t="s">
        <v>381</v>
      </c>
      <c r="C190" s="115" t="s">
        <v>263</v>
      </c>
      <c r="D190" s="115" t="s">
        <v>326</v>
      </c>
      <c r="E190" s="115" t="s">
        <v>421</v>
      </c>
      <c r="F190" s="115" t="s">
        <v>397</v>
      </c>
      <c r="G190" s="105"/>
      <c r="H190" s="198">
        <v>0</v>
      </c>
    </row>
    <row r="191" spans="1:8" s="116" customFormat="1" ht="17.25" customHeight="1" hidden="1">
      <c r="A191" s="67" t="s">
        <v>220</v>
      </c>
      <c r="B191" s="115" t="s">
        <v>381</v>
      </c>
      <c r="C191" s="115" t="s">
        <v>263</v>
      </c>
      <c r="D191" s="115" t="s">
        <v>326</v>
      </c>
      <c r="E191" s="115" t="s">
        <v>421</v>
      </c>
      <c r="F191" s="115" t="s">
        <v>397</v>
      </c>
      <c r="G191" s="105" t="s">
        <v>221</v>
      </c>
      <c r="H191" s="198">
        <v>0</v>
      </c>
    </row>
    <row r="192" spans="1:8" s="116" customFormat="1" ht="59.25" customHeight="1">
      <c r="A192" s="109" t="s">
        <v>420</v>
      </c>
      <c r="B192" s="115" t="s">
        <v>381</v>
      </c>
      <c r="C192" s="115" t="s">
        <v>263</v>
      </c>
      <c r="D192" s="115" t="s">
        <v>326</v>
      </c>
      <c r="E192" s="115" t="s">
        <v>422</v>
      </c>
      <c r="F192" s="115"/>
      <c r="G192" s="105"/>
      <c r="H192" s="198">
        <v>158.4</v>
      </c>
    </row>
    <row r="193" spans="1:8" s="116" customFormat="1" ht="17.25" customHeight="1">
      <c r="A193" s="109" t="s">
        <v>305</v>
      </c>
      <c r="B193" s="115" t="s">
        <v>381</v>
      </c>
      <c r="C193" s="115" t="s">
        <v>263</v>
      </c>
      <c r="D193" s="115" t="s">
        <v>326</v>
      </c>
      <c r="E193" s="115" t="s">
        <v>422</v>
      </c>
      <c r="F193" s="115" t="s">
        <v>306</v>
      </c>
      <c r="G193" s="105"/>
      <c r="H193" s="198">
        <v>130.3</v>
      </c>
    </row>
    <row r="194" spans="1:8" s="116" customFormat="1" ht="17.25" customHeight="1">
      <c r="A194" s="108" t="s">
        <v>224</v>
      </c>
      <c r="B194" s="115" t="s">
        <v>381</v>
      </c>
      <c r="C194" s="115" t="s">
        <v>263</v>
      </c>
      <c r="D194" s="115" t="s">
        <v>326</v>
      </c>
      <c r="E194" s="115" t="s">
        <v>422</v>
      </c>
      <c r="F194" s="115" t="s">
        <v>306</v>
      </c>
      <c r="G194" s="105" t="s">
        <v>225</v>
      </c>
      <c r="H194" s="198">
        <v>130.3</v>
      </c>
    </row>
    <row r="195" spans="1:8" s="116" customFormat="1" ht="17.25" customHeight="1">
      <c r="A195" s="108" t="s">
        <v>396</v>
      </c>
      <c r="B195" s="115" t="s">
        <v>381</v>
      </c>
      <c r="C195" s="115" t="s">
        <v>263</v>
      </c>
      <c r="D195" s="115" t="s">
        <v>326</v>
      </c>
      <c r="E195" s="115" t="s">
        <v>422</v>
      </c>
      <c r="F195" s="115" t="s">
        <v>397</v>
      </c>
      <c r="G195" s="105"/>
      <c r="H195" s="198">
        <v>28.1</v>
      </c>
    </row>
    <row r="196" spans="1:8" s="116" customFormat="1" ht="17.25" customHeight="1">
      <c r="A196" s="67" t="s">
        <v>214</v>
      </c>
      <c r="B196" s="115" t="s">
        <v>381</v>
      </c>
      <c r="C196" s="115" t="s">
        <v>263</v>
      </c>
      <c r="D196" s="115" t="s">
        <v>326</v>
      </c>
      <c r="E196" s="115" t="s">
        <v>422</v>
      </c>
      <c r="F196" s="115" t="s">
        <v>397</v>
      </c>
      <c r="G196" s="105" t="s">
        <v>215</v>
      </c>
      <c r="H196" s="198">
        <v>28.1</v>
      </c>
    </row>
    <row r="197" spans="1:8" s="116" customFormat="1" ht="17.25" customHeight="1" hidden="1">
      <c r="A197" s="108" t="s">
        <v>396</v>
      </c>
      <c r="B197" s="115" t="s">
        <v>381</v>
      </c>
      <c r="C197" s="115" t="s">
        <v>263</v>
      </c>
      <c r="D197" s="115" t="s">
        <v>326</v>
      </c>
      <c r="E197" s="115" t="s">
        <v>422</v>
      </c>
      <c r="F197" s="115" t="s">
        <v>397</v>
      </c>
      <c r="G197" s="105"/>
      <c r="H197" s="198">
        <v>0</v>
      </c>
    </row>
    <row r="198" spans="1:8" s="116" customFormat="1" ht="17.25" customHeight="1" hidden="1">
      <c r="A198" s="67" t="s">
        <v>220</v>
      </c>
      <c r="B198" s="115" t="s">
        <v>381</v>
      </c>
      <c r="C198" s="115" t="s">
        <v>263</v>
      </c>
      <c r="D198" s="115" t="s">
        <v>326</v>
      </c>
      <c r="E198" s="115" t="s">
        <v>422</v>
      </c>
      <c r="F198" s="115" t="s">
        <v>397</v>
      </c>
      <c r="G198" s="105" t="s">
        <v>221</v>
      </c>
      <c r="H198" s="198">
        <v>0</v>
      </c>
    </row>
    <row r="199" spans="1:8" s="5" customFormat="1" ht="48" customHeight="1">
      <c r="A199" s="107" t="s">
        <v>423</v>
      </c>
      <c r="B199" s="121" t="s">
        <v>424</v>
      </c>
      <c r="C199" s="121" t="s">
        <v>299</v>
      </c>
      <c r="D199" s="121" t="s">
        <v>300</v>
      </c>
      <c r="E199" s="121" t="s">
        <v>301</v>
      </c>
      <c r="F199" s="121"/>
      <c r="G199" s="103"/>
      <c r="H199" s="197">
        <v>18343.7</v>
      </c>
    </row>
    <row r="200" spans="1:8" s="120" customFormat="1" ht="30" customHeight="1">
      <c r="A200" s="137" t="s">
        <v>425</v>
      </c>
      <c r="B200" s="121" t="s">
        <v>424</v>
      </c>
      <c r="C200" s="121" t="s">
        <v>258</v>
      </c>
      <c r="D200" s="121" t="s">
        <v>300</v>
      </c>
      <c r="E200" s="121" t="s">
        <v>301</v>
      </c>
      <c r="F200" s="121"/>
      <c r="G200" s="103"/>
      <c r="H200" s="197">
        <v>3695.1</v>
      </c>
    </row>
    <row r="201" spans="1:8" s="120" customFormat="1" ht="48.75" customHeight="1">
      <c r="A201" s="108" t="s">
        <v>426</v>
      </c>
      <c r="B201" s="115" t="s">
        <v>424</v>
      </c>
      <c r="C201" s="115" t="s">
        <v>258</v>
      </c>
      <c r="D201" s="115" t="s">
        <v>298</v>
      </c>
      <c r="E201" s="115" t="s">
        <v>301</v>
      </c>
      <c r="F201" s="115"/>
      <c r="G201" s="105"/>
      <c r="H201" s="198">
        <v>366.4</v>
      </c>
    </row>
    <row r="202" spans="1:8" s="120" customFormat="1" ht="57" customHeight="1">
      <c r="A202" s="108" t="s">
        <v>427</v>
      </c>
      <c r="B202" s="115" t="s">
        <v>424</v>
      </c>
      <c r="C202" s="115" t="s">
        <v>258</v>
      </c>
      <c r="D202" s="115" t="s">
        <v>298</v>
      </c>
      <c r="E202" s="115" t="s">
        <v>428</v>
      </c>
      <c r="F202" s="115"/>
      <c r="G202" s="105"/>
      <c r="H202" s="198">
        <v>366.4</v>
      </c>
    </row>
    <row r="203" spans="1:8" s="120" customFormat="1" ht="32.25" customHeight="1">
      <c r="A203" s="114" t="s">
        <v>311</v>
      </c>
      <c r="B203" s="115" t="s">
        <v>424</v>
      </c>
      <c r="C203" s="115" t="s">
        <v>258</v>
      </c>
      <c r="D203" s="115" t="s">
        <v>298</v>
      </c>
      <c r="E203" s="115" t="s">
        <v>428</v>
      </c>
      <c r="F203" s="115" t="s">
        <v>312</v>
      </c>
      <c r="G203" s="229"/>
      <c r="H203" s="198">
        <v>366.4</v>
      </c>
    </row>
    <row r="204" spans="1:8" s="120" customFormat="1" ht="17.25" customHeight="1">
      <c r="A204" s="108" t="s">
        <v>240</v>
      </c>
      <c r="B204" s="115" t="s">
        <v>424</v>
      </c>
      <c r="C204" s="115" t="s">
        <v>258</v>
      </c>
      <c r="D204" s="115" t="s">
        <v>298</v>
      </c>
      <c r="E204" s="115" t="s">
        <v>428</v>
      </c>
      <c r="F204" s="115" t="s">
        <v>312</v>
      </c>
      <c r="G204" s="105" t="s">
        <v>241</v>
      </c>
      <c r="H204" s="198">
        <v>366.4</v>
      </c>
    </row>
    <row r="205" spans="1:8" s="120" customFormat="1" ht="33" customHeight="1">
      <c r="A205" s="108" t="s">
        <v>429</v>
      </c>
      <c r="B205" s="115" t="s">
        <v>424</v>
      </c>
      <c r="C205" s="115" t="s">
        <v>258</v>
      </c>
      <c r="D205" s="115" t="s">
        <v>326</v>
      </c>
      <c r="E205" s="115" t="s">
        <v>301</v>
      </c>
      <c r="F205" s="115"/>
      <c r="G205" s="105"/>
      <c r="H205" s="198">
        <v>1306.1</v>
      </c>
    </row>
    <row r="206" spans="1:8" s="120" customFormat="1" ht="48" customHeight="1">
      <c r="A206" s="108" t="s">
        <v>430</v>
      </c>
      <c r="B206" s="115" t="s">
        <v>424</v>
      </c>
      <c r="C206" s="115" t="s">
        <v>258</v>
      </c>
      <c r="D206" s="115" t="s">
        <v>326</v>
      </c>
      <c r="E206" s="115" t="s">
        <v>431</v>
      </c>
      <c r="F206" s="229"/>
      <c r="G206" s="115"/>
      <c r="H206" s="198">
        <v>1170</v>
      </c>
    </row>
    <row r="207" spans="1:8" s="120" customFormat="1" ht="33" customHeight="1">
      <c r="A207" s="114" t="s">
        <v>311</v>
      </c>
      <c r="B207" s="115" t="s">
        <v>424</v>
      </c>
      <c r="C207" s="115" t="s">
        <v>258</v>
      </c>
      <c r="D207" s="115" t="s">
        <v>326</v>
      </c>
      <c r="E207" s="115" t="s">
        <v>431</v>
      </c>
      <c r="F207" s="115" t="s">
        <v>312</v>
      </c>
      <c r="G207" s="229"/>
      <c r="H207" s="198">
        <v>1170</v>
      </c>
    </row>
    <row r="208" spans="1:8" s="120" customFormat="1" ht="17.25" customHeight="1">
      <c r="A208" s="108" t="s">
        <v>240</v>
      </c>
      <c r="B208" s="115" t="s">
        <v>424</v>
      </c>
      <c r="C208" s="115" t="s">
        <v>258</v>
      </c>
      <c r="D208" s="115" t="s">
        <v>326</v>
      </c>
      <c r="E208" s="115" t="s">
        <v>431</v>
      </c>
      <c r="F208" s="115" t="s">
        <v>312</v>
      </c>
      <c r="G208" s="105" t="s">
        <v>241</v>
      </c>
      <c r="H208" s="198">
        <v>1170</v>
      </c>
    </row>
    <row r="209" spans="1:8" s="120" customFormat="1" ht="29.25" customHeight="1">
      <c r="A209" s="108" t="s">
        <v>432</v>
      </c>
      <c r="B209" s="115" t="s">
        <v>424</v>
      </c>
      <c r="C209" s="115" t="s">
        <v>258</v>
      </c>
      <c r="D209" s="115" t="s">
        <v>326</v>
      </c>
      <c r="E209" s="115" t="s">
        <v>433</v>
      </c>
      <c r="F209" s="115"/>
      <c r="G209" s="105"/>
      <c r="H209" s="198">
        <v>136.1</v>
      </c>
    </row>
    <row r="210" spans="1:8" s="120" customFormat="1" ht="30" customHeight="1">
      <c r="A210" s="114" t="s">
        <v>311</v>
      </c>
      <c r="B210" s="115" t="s">
        <v>424</v>
      </c>
      <c r="C210" s="115" t="s">
        <v>258</v>
      </c>
      <c r="D210" s="115" t="s">
        <v>326</v>
      </c>
      <c r="E210" s="115" t="s">
        <v>433</v>
      </c>
      <c r="F210" s="115" t="s">
        <v>312</v>
      </c>
      <c r="G210" s="229"/>
      <c r="H210" s="198">
        <v>136.1</v>
      </c>
    </row>
    <row r="211" spans="1:8" s="120" customFormat="1" ht="17.25" customHeight="1">
      <c r="A211" s="108" t="s">
        <v>240</v>
      </c>
      <c r="B211" s="115" t="s">
        <v>424</v>
      </c>
      <c r="C211" s="115" t="s">
        <v>258</v>
      </c>
      <c r="D211" s="115" t="s">
        <v>326</v>
      </c>
      <c r="E211" s="115" t="s">
        <v>433</v>
      </c>
      <c r="F211" s="115" t="s">
        <v>312</v>
      </c>
      <c r="G211" s="105" t="s">
        <v>241</v>
      </c>
      <c r="H211" s="198">
        <v>136.1</v>
      </c>
    </row>
    <row r="212" spans="1:8" s="120" customFormat="1" ht="44.25" customHeight="1">
      <c r="A212" s="109" t="s">
        <v>434</v>
      </c>
      <c r="B212" s="115" t="s">
        <v>424</v>
      </c>
      <c r="C212" s="115" t="s">
        <v>258</v>
      </c>
      <c r="D212" s="115" t="s">
        <v>365</v>
      </c>
      <c r="E212" s="115" t="s">
        <v>301</v>
      </c>
      <c r="F212" s="115"/>
      <c r="G212" s="105"/>
      <c r="H212" s="198">
        <v>2022.6</v>
      </c>
    </row>
    <row r="213" spans="1:8" s="120" customFormat="1" ht="36" customHeight="1">
      <c r="A213" s="109" t="s">
        <v>435</v>
      </c>
      <c r="B213" s="115" t="s">
        <v>424</v>
      </c>
      <c r="C213" s="115" t="s">
        <v>258</v>
      </c>
      <c r="D213" s="115" t="s">
        <v>365</v>
      </c>
      <c r="E213" s="115" t="s">
        <v>436</v>
      </c>
      <c r="F213" s="115"/>
      <c r="G213" s="105"/>
      <c r="H213" s="198">
        <v>2022.6</v>
      </c>
    </row>
    <row r="214" spans="1:8" s="120" customFormat="1" ht="17.25" customHeight="1">
      <c r="A214" s="67" t="s">
        <v>317</v>
      </c>
      <c r="B214" s="115" t="s">
        <v>424</v>
      </c>
      <c r="C214" s="115" t="s">
        <v>258</v>
      </c>
      <c r="D214" s="115" t="s">
        <v>365</v>
      </c>
      <c r="E214" s="115" t="s">
        <v>436</v>
      </c>
      <c r="F214" s="115" t="s">
        <v>306</v>
      </c>
      <c r="G214" s="105"/>
      <c r="H214" s="198">
        <v>2022.6</v>
      </c>
    </row>
    <row r="215" spans="1:8" s="120" customFormat="1" ht="17.25" customHeight="1">
      <c r="A215" s="108" t="s">
        <v>240</v>
      </c>
      <c r="B215" s="115" t="s">
        <v>424</v>
      </c>
      <c r="C215" s="115" t="s">
        <v>258</v>
      </c>
      <c r="D215" s="115" t="s">
        <v>365</v>
      </c>
      <c r="E215" s="115" t="s">
        <v>436</v>
      </c>
      <c r="F215" s="115" t="s">
        <v>306</v>
      </c>
      <c r="G215" s="105" t="s">
        <v>241</v>
      </c>
      <c r="H215" s="198">
        <v>2022.6</v>
      </c>
    </row>
    <row r="216" spans="1:8" s="120" customFormat="1" ht="17.25" customHeight="1">
      <c r="A216" s="137" t="s">
        <v>437</v>
      </c>
      <c r="B216" s="121" t="s">
        <v>424</v>
      </c>
      <c r="C216" s="121" t="s">
        <v>260</v>
      </c>
      <c r="D216" s="121" t="s">
        <v>300</v>
      </c>
      <c r="E216" s="121" t="s">
        <v>301</v>
      </c>
      <c r="F216" s="121"/>
      <c r="G216" s="103"/>
      <c r="H216" s="197">
        <v>62.8</v>
      </c>
    </row>
    <row r="217" spans="1:8" s="116" customFormat="1" ht="30" customHeight="1">
      <c r="A217" s="108" t="s">
        <v>438</v>
      </c>
      <c r="B217" s="115" t="s">
        <v>424</v>
      </c>
      <c r="C217" s="115" t="s">
        <v>260</v>
      </c>
      <c r="D217" s="115" t="s">
        <v>298</v>
      </c>
      <c r="E217" s="115" t="s">
        <v>301</v>
      </c>
      <c r="F217" s="115"/>
      <c r="G217" s="105"/>
      <c r="H217" s="198">
        <v>62.8</v>
      </c>
    </row>
    <row r="218" spans="1:8" s="116" customFormat="1" ht="33" customHeight="1">
      <c r="A218" s="108" t="s">
        <v>439</v>
      </c>
      <c r="B218" s="115" t="s">
        <v>424</v>
      </c>
      <c r="C218" s="115" t="s">
        <v>260</v>
      </c>
      <c r="D218" s="115" t="s">
        <v>298</v>
      </c>
      <c r="E218" s="115" t="s">
        <v>440</v>
      </c>
      <c r="F218" s="115"/>
      <c r="G218" s="105"/>
      <c r="H218" s="198">
        <v>62.8</v>
      </c>
    </row>
    <row r="219" spans="1:8" s="116" customFormat="1" ht="17.25" customHeight="1">
      <c r="A219" s="108" t="s">
        <v>396</v>
      </c>
      <c r="B219" s="115" t="s">
        <v>424</v>
      </c>
      <c r="C219" s="115" t="s">
        <v>260</v>
      </c>
      <c r="D219" s="115" t="s">
        <v>298</v>
      </c>
      <c r="E219" s="115" t="s">
        <v>440</v>
      </c>
      <c r="F219" s="115" t="s">
        <v>397</v>
      </c>
      <c r="G219" s="105"/>
      <c r="H219" s="198">
        <v>62.8</v>
      </c>
    </row>
    <row r="220" spans="1:8" s="116" customFormat="1" ht="17.25" customHeight="1">
      <c r="A220" s="108" t="s">
        <v>240</v>
      </c>
      <c r="B220" s="115" t="s">
        <v>424</v>
      </c>
      <c r="C220" s="115" t="s">
        <v>260</v>
      </c>
      <c r="D220" s="115" t="s">
        <v>298</v>
      </c>
      <c r="E220" s="115" t="s">
        <v>440</v>
      </c>
      <c r="F220" s="115" t="s">
        <v>397</v>
      </c>
      <c r="G220" s="105" t="s">
        <v>241</v>
      </c>
      <c r="H220" s="198">
        <v>62.8</v>
      </c>
    </row>
    <row r="221" spans="1:8" s="120" customFormat="1" ht="45" customHeight="1">
      <c r="A221" s="137" t="s">
        <v>441</v>
      </c>
      <c r="B221" s="121" t="s">
        <v>424</v>
      </c>
      <c r="C221" s="121" t="s">
        <v>262</v>
      </c>
      <c r="D221" s="121" t="s">
        <v>300</v>
      </c>
      <c r="E221" s="121" t="s">
        <v>301</v>
      </c>
      <c r="F221" s="121"/>
      <c r="G221" s="103"/>
      <c r="H221" s="197">
        <v>20.9</v>
      </c>
    </row>
    <row r="222" spans="1:8" s="116" customFormat="1" ht="57" customHeight="1">
      <c r="A222" s="108" t="s">
        <v>442</v>
      </c>
      <c r="B222" s="115" t="s">
        <v>424</v>
      </c>
      <c r="C222" s="115" t="s">
        <v>262</v>
      </c>
      <c r="D222" s="115" t="s">
        <v>298</v>
      </c>
      <c r="E222" s="115" t="s">
        <v>301</v>
      </c>
      <c r="F222" s="115"/>
      <c r="G222" s="105"/>
      <c r="H222" s="198">
        <v>20.9</v>
      </c>
    </row>
    <row r="223" spans="1:8" s="116" customFormat="1" ht="48" customHeight="1">
      <c r="A223" s="108" t="s">
        <v>443</v>
      </c>
      <c r="B223" s="115" t="s">
        <v>424</v>
      </c>
      <c r="C223" s="115" t="s">
        <v>262</v>
      </c>
      <c r="D223" s="115" t="s">
        <v>298</v>
      </c>
      <c r="E223" s="115" t="s">
        <v>444</v>
      </c>
      <c r="F223" s="115"/>
      <c r="G223" s="105"/>
      <c r="H223" s="198">
        <v>20.9</v>
      </c>
    </row>
    <row r="224" spans="1:8" s="116" customFormat="1" ht="15" customHeight="1">
      <c r="A224" s="108" t="s">
        <v>396</v>
      </c>
      <c r="B224" s="115" t="s">
        <v>424</v>
      </c>
      <c r="C224" s="115" t="s">
        <v>262</v>
      </c>
      <c r="D224" s="115" t="s">
        <v>298</v>
      </c>
      <c r="E224" s="115" t="s">
        <v>444</v>
      </c>
      <c r="F224" s="115" t="s">
        <v>397</v>
      </c>
      <c r="G224" s="105"/>
      <c r="H224" s="198">
        <v>20.9</v>
      </c>
    </row>
    <row r="225" spans="1:8" s="116" customFormat="1" ht="17.25" customHeight="1">
      <c r="A225" s="108" t="s">
        <v>240</v>
      </c>
      <c r="B225" s="115" t="s">
        <v>424</v>
      </c>
      <c r="C225" s="115" t="s">
        <v>262</v>
      </c>
      <c r="D225" s="115" t="s">
        <v>298</v>
      </c>
      <c r="E225" s="115" t="s">
        <v>444</v>
      </c>
      <c r="F225" s="115" t="s">
        <v>397</v>
      </c>
      <c r="G225" s="105" t="s">
        <v>241</v>
      </c>
      <c r="H225" s="198">
        <v>20.9</v>
      </c>
    </row>
    <row r="226" spans="1:8" s="120" customFormat="1" ht="33.75" customHeight="1">
      <c r="A226" s="137" t="s">
        <v>445</v>
      </c>
      <c r="B226" s="121" t="s">
        <v>424</v>
      </c>
      <c r="C226" s="121" t="s">
        <v>263</v>
      </c>
      <c r="D226" s="121" t="s">
        <v>300</v>
      </c>
      <c r="E226" s="121" t="s">
        <v>301</v>
      </c>
      <c r="F226" s="121"/>
      <c r="G226" s="103"/>
      <c r="H226" s="197">
        <v>14564.9</v>
      </c>
    </row>
    <row r="227" spans="1:8" s="116" customFormat="1" ht="28.5" customHeight="1">
      <c r="A227" s="458" t="s">
        <v>446</v>
      </c>
      <c r="B227" s="115" t="s">
        <v>424</v>
      </c>
      <c r="C227" s="115" t="s">
        <v>263</v>
      </c>
      <c r="D227" s="115" t="s">
        <v>298</v>
      </c>
      <c r="E227" s="115" t="s">
        <v>301</v>
      </c>
      <c r="F227" s="115"/>
      <c r="G227" s="105"/>
      <c r="H227" s="198">
        <v>14564.9</v>
      </c>
    </row>
    <row r="228" spans="1:8" s="116" customFormat="1" ht="32.25" customHeight="1" hidden="1">
      <c r="A228" s="109" t="s">
        <v>285</v>
      </c>
      <c r="B228" s="115" t="s">
        <v>424</v>
      </c>
      <c r="C228" s="115" t="s">
        <v>263</v>
      </c>
      <c r="D228" s="115" t="s">
        <v>298</v>
      </c>
      <c r="E228" s="115" t="s">
        <v>447</v>
      </c>
      <c r="F228" s="115"/>
      <c r="G228" s="105"/>
      <c r="H228" s="198">
        <v>0</v>
      </c>
    </row>
    <row r="229" spans="1:8" s="116" customFormat="1" ht="17.25" customHeight="1" hidden="1">
      <c r="A229" s="109" t="s">
        <v>305</v>
      </c>
      <c r="B229" s="115" t="s">
        <v>424</v>
      </c>
      <c r="C229" s="115" t="s">
        <v>263</v>
      </c>
      <c r="D229" s="115" t="s">
        <v>298</v>
      </c>
      <c r="E229" s="115" t="s">
        <v>447</v>
      </c>
      <c r="F229" s="115" t="s">
        <v>306</v>
      </c>
      <c r="G229" s="105"/>
      <c r="H229" s="198">
        <v>0</v>
      </c>
    </row>
    <row r="230" spans="1:8" s="116" customFormat="1" ht="17.25" customHeight="1" hidden="1">
      <c r="A230" s="108" t="s">
        <v>240</v>
      </c>
      <c r="B230" s="115" t="s">
        <v>424</v>
      </c>
      <c r="C230" s="115" t="s">
        <v>263</v>
      </c>
      <c r="D230" s="115" t="s">
        <v>298</v>
      </c>
      <c r="E230" s="115" t="s">
        <v>447</v>
      </c>
      <c r="F230" s="115" t="s">
        <v>306</v>
      </c>
      <c r="G230" s="105" t="s">
        <v>241</v>
      </c>
      <c r="H230" s="198">
        <v>0</v>
      </c>
    </row>
    <row r="231" spans="1:8" s="116" customFormat="1" ht="33" customHeight="1">
      <c r="A231" s="108" t="s">
        <v>448</v>
      </c>
      <c r="B231" s="115" t="s">
        <v>424</v>
      </c>
      <c r="C231" s="115" t="s">
        <v>263</v>
      </c>
      <c r="D231" s="115" t="s">
        <v>298</v>
      </c>
      <c r="E231" s="115" t="s">
        <v>449</v>
      </c>
      <c r="F231" s="115"/>
      <c r="G231" s="105"/>
      <c r="H231" s="198">
        <v>11000</v>
      </c>
    </row>
    <row r="232" spans="1:8" s="116" customFormat="1" ht="17.25" customHeight="1">
      <c r="A232" s="108" t="s">
        <v>396</v>
      </c>
      <c r="B232" s="115" t="s">
        <v>424</v>
      </c>
      <c r="C232" s="115" t="s">
        <v>263</v>
      </c>
      <c r="D232" s="115" t="s">
        <v>298</v>
      </c>
      <c r="E232" s="115" t="s">
        <v>449</v>
      </c>
      <c r="F232" s="115" t="s">
        <v>397</v>
      </c>
      <c r="G232" s="105"/>
      <c r="H232" s="198">
        <v>11000</v>
      </c>
    </row>
    <row r="233" spans="1:8" s="116" customFormat="1" ht="17.25" customHeight="1">
      <c r="A233" s="114" t="s">
        <v>212</v>
      </c>
      <c r="B233" s="115" t="s">
        <v>424</v>
      </c>
      <c r="C233" s="115" t="s">
        <v>263</v>
      </c>
      <c r="D233" s="115" t="s">
        <v>298</v>
      </c>
      <c r="E233" s="115" t="s">
        <v>449</v>
      </c>
      <c r="F233" s="115" t="s">
        <v>397</v>
      </c>
      <c r="G233" s="105" t="s">
        <v>213</v>
      </c>
      <c r="H233" s="198">
        <v>11000</v>
      </c>
    </row>
    <row r="234" spans="1:8" s="116" customFormat="1" ht="30" customHeight="1">
      <c r="A234" s="108" t="s">
        <v>448</v>
      </c>
      <c r="B234" s="115" t="s">
        <v>424</v>
      </c>
      <c r="C234" s="115" t="s">
        <v>263</v>
      </c>
      <c r="D234" s="115" t="s">
        <v>298</v>
      </c>
      <c r="E234" s="115" t="s">
        <v>450</v>
      </c>
      <c r="F234" s="115"/>
      <c r="G234" s="105"/>
      <c r="H234" s="198">
        <v>230</v>
      </c>
    </row>
    <row r="235" spans="1:8" s="116" customFormat="1" ht="17.25" customHeight="1">
      <c r="A235" s="108" t="s">
        <v>396</v>
      </c>
      <c r="B235" s="115" t="s">
        <v>424</v>
      </c>
      <c r="C235" s="115" t="s">
        <v>263</v>
      </c>
      <c r="D235" s="115" t="s">
        <v>298</v>
      </c>
      <c r="E235" s="115" t="s">
        <v>450</v>
      </c>
      <c r="F235" s="115" t="s">
        <v>397</v>
      </c>
      <c r="G235" s="105"/>
      <c r="H235" s="198">
        <v>230</v>
      </c>
    </row>
    <row r="236" spans="1:8" s="116" customFormat="1" ht="17.25" customHeight="1">
      <c r="A236" s="114" t="s">
        <v>212</v>
      </c>
      <c r="B236" s="115" t="s">
        <v>424</v>
      </c>
      <c r="C236" s="115" t="s">
        <v>263</v>
      </c>
      <c r="D236" s="115" t="s">
        <v>298</v>
      </c>
      <c r="E236" s="115" t="s">
        <v>450</v>
      </c>
      <c r="F236" s="115" t="s">
        <v>397</v>
      </c>
      <c r="G236" s="105" t="s">
        <v>213</v>
      </c>
      <c r="H236" s="198">
        <v>230</v>
      </c>
    </row>
    <row r="237" spans="1:8" s="116" customFormat="1" ht="16.5" customHeight="1" hidden="1">
      <c r="A237" s="173" t="s">
        <v>1026</v>
      </c>
      <c r="B237" s="115" t="s">
        <v>424</v>
      </c>
      <c r="C237" s="115" t="s">
        <v>263</v>
      </c>
      <c r="D237" s="115" t="s">
        <v>298</v>
      </c>
      <c r="E237" s="115" t="s">
        <v>324</v>
      </c>
      <c r="F237" s="115"/>
      <c r="G237" s="105"/>
      <c r="H237" s="198">
        <v>0</v>
      </c>
    </row>
    <row r="238" spans="1:8" s="116" customFormat="1" ht="17.25" customHeight="1" hidden="1">
      <c r="A238" s="104" t="s">
        <v>317</v>
      </c>
      <c r="B238" s="115" t="s">
        <v>424</v>
      </c>
      <c r="C238" s="115" t="s">
        <v>263</v>
      </c>
      <c r="D238" s="115" t="s">
        <v>298</v>
      </c>
      <c r="E238" s="115" t="s">
        <v>324</v>
      </c>
      <c r="F238" s="115" t="s">
        <v>306</v>
      </c>
      <c r="G238" s="105"/>
      <c r="H238" s="198">
        <v>0</v>
      </c>
    </row>
    <row r="239" spans="1:8" s="116" customFormat="1" ht="17.25" customHeight="1" hidden="1">
      <c r="A239" s="118" t="s">
        <v>242</v>
      </c>
      <c r="B239" s="115" t="s">
        <v>424</v>
      </c>
      <c r="C239" s="115" t="s">
        <v>263</v>
      </c>
      <c r="D239" s="115" t="s">
        <v>298</v>
      </c>
      <c r="E239" s="115" t="s">
        <v>324</v>
      </c>
      <c r="F239" s="115" t="s">
        <v>306</v>
      </c>
      <c r="G239" s="115" t="s">
        <v>243</v>
      </c>
      <c r="H239" s="459">
        <v>0</v>
      </c>
    </row>
    <row r="240" spans="1:8" s="116" customFormat="1" ht="45" customHeight="1">
      <c r="A240" s="171" t="s">
        <v>1063</v>
      </c>
      <c r="B240" s="115" t="s">
        <v>424</v>
      </c>
      <c r="C240" s="115" t="s">
        <v>263</v>
      </c>
      <c r="D240" s="115" t="s">
        <v>298</v>
      </c>
      <c r="E240" s="115" t="s">
        <v>1062</v>
      </c>
      <c r="F240" s="115"/>
      <c r="G240" s="115"/>
      <c r="H240" s="459">
        <v>659.6</v>
      </c>
    </row>
    <row r="241" spans="1:8" s="116" customFormat="1" ht="17.25" customHeight="1">
      <c r="A241" s="171" t="s">
        <v>317</v>
      </c>
      <c r="B241" s="115" t="s">
        <v>424</v>
      </c>
      <c r="C241" s="115" t="s">
        <v>263</v>
      </c>
      <c r="D241" s="115" t="s">
        <v>298</v>
      </c>
      <c r="E241" s="115" t="s">
        <v>1062</v>
      </c>
      <c r="F241" s="115" t="s">
        <v>306</v>
      </c>
      <c r="G241" s="115"/>
      <c r="H241" s="459">
        <v>659.6</v>
      </c>
    </row>
    <row r="242" spans="1:8" s="116" customFormat="1" ht="17.25" customHeight="1">
      <c r="A242" s="118" t="s">
        <v>242</v>
      </c>
      <c r="B242" s="115" t="s">
        <v>424</v>
      </c>
      <c r="C242" s="115" t="s">
        <v>263</v>
      </c>
      <c r="D242" s="115" t="s">
        <v>298</v>
      </c>
      <c r="E242" s="115" t="s">
        <v>1062</v>
      </c>
      <c r="F242" s="115" t="s">
        <v>306</v>
      </c>
      <c r="G242" s="115" t="s">
        <v>243</v>
      </c>
      <c r="H242" s="459">
        <v>659.6</v>
      </c>
    </row>
    <row r="243" spans="1:8" s="116" customFormat="1" ht="30" customHeight="1">
      <c r="A243" s="109" t="s">
        <v>451</v>
      </c>
      <c r="B243" s="115" t="s">
        <v>424</v>
      </c>
      <c r="C243" s="115" t="s">
        <v>263</v>
      </c>
      <c r="D243" s="115" t="s">
        <v>298</v>
      </c>
      <c r="E243" s="115" t="s">
        <v>452</v>
      </c>
      <c r="F243" s="115"/>
      <c r="G243" s="105"/>
      <c r="H243" s="198">
        <v>2675.3</v>
      </c>
    </row>
    <row r="244" spans="1:8" s="116" customFormat="1" ht="17.25" customHeight="1">
      <c r="A244" s="104" t="s">
        <v>317</v>
      </c>
      <c r="B244" s="115" t="s">
        <v>424</v>
      </c>
      <c r="C244" s="115" t="s">
        <v>263</v>
      </c>
      <c r="D244" s="115" t="s">
        <v>298</v>
      </c>
      <c r="E244" s="115" t="s">
        <v>452</v>
      </c>
      <c r="F244" s="115" t="s">
        <v>306</v>
      </c>
      <c r="G244" s="105"/>
      <c r="H244" s="198">
        <v>2675.3</v>
      </c>
    </row>
    <row r="245" spans="1:8" s="116" customFormat="1" ht="17.25" customHeight="1">
      <c r="A245" s="118" t="s">
        <v>242</v>
      </c>
      <c r="B245" s="115" t="s">
        <v>424</v>
      </c>
      <c r="C245" s="115" t="s">
        <v>263</v>
      </c>
      <c r="D245" s="115" t="s">
        <v>298</v>
      </c>
      <c r="E245" s="115" t="s">
        <v>452</v>
      </c>
      <c r="F245" s="115" t="s">
        <v>306</v>
      </c>
      <c r="G245" s="105" t="s">
        <v>243</v>
      </c>
      <c r="H245" s="198">
        <v>2675.3</v>
      </c>
    </row>
    <row r="246" spans="1:9" s="120" customFormat="1" ht="42.75" customHeight="1">
      <c r="A246" s="107" t="s">
        <v>453</v>
      </c>
      <c r="B246" s="121" t="s">
        <v>454</v>
      </c>
      <c r="C246" s="121" t="s">
        <v>299</v>
      </c>
      <c r="D246" s="121" t="s">
        <v>300</v>
      </c>
      <c r="E246" s="121" t="s">
        <v>301</v>
      </c>
      <c r="F246" s="121"/>
      <c r="G246" s="103"/>
      <c r="H246" s="197">
        <v>1599212.0999999999</v>
      </c>
      <c r="I246" s="116"/>
    </row>
    <row r="247" spans="1:8" s="120" customFormat="1" ht="36.75" customHeight="1">
      <c r="A247" s="137" t="s">
        <v>267</v>
      </c>
      <c r="B247" s="121" t="s">
        <v>454</v>
      </c>
      <c r="C247" s="121" t="s">
        <v>258</v>
      </c>
      <c r="D247" s="121" t="s">
        <v>300</v>
      </c>
      <c r="E247" s="121" t="s">
        <v>301</v>
      </c>
      <c r="F247" s="121"/>
      <c r="G247" s="103"/>
      <c r="H247" s="197">
        <v>652568.7</v>
      </c>
    </row>
    <row r="248" spans="1:8" ht="33" customHeight="1">
      <c r="A248" s="114" t="s">
        <v>455</v>
      </c>
      <c r="B248" s="115" t="s">
        <v>454</v>
      </c>
      <c r="C248" s="119">
        <v>1</v>
      </c>
      <c r="D248" s="115" t="s">
        <v>298</v>
      </c>
      <c r="E248" s="105" t="s">
        <v>301</v>
      </c>
      <c r="F248" s="119"/>
      <c r="G248" s="105"/>
      <c r="H248" s="198">
        <v>606616.5</v>
      </c>
    </row>
    <row r="249" spans="1:8" ht="27" customHeight="1">
      <c r="A249" s="114" t="s">
        <v>394</v>
      </c>
      <c r="B249" s="115" t="s">
        <v>454</v>
      </c>
      <c r="C249" s="119">
        <v>1</v>
      </c>
      <c r="D249" s="115" t="s">
        <v>298</v>
      </c>
      <c r="E249" s="105" t="s">
        <v>395</v>
      </c>
      <c r="F249" s="119"/>
      <c r="G249" s="105"/>
      <c r="H249" s="198">
        <v>142667.40000000002</v>
      </c>
    </row>
    <row r="250" spans="1:8" ht="17.25" customHeight="1">
      <c r="A250" s="114" t="s">
        <v>396</v>
      </c>
      <c r="B250" s="115" t="s">
        <v>454</v>
      </c>
      <c r="C250" s="119">
        <v>1</v>
      </c>
      <c r="D250" s="115" t="s">
        <v>298</v>
      </c>
      <c r="E250" s="105" t="s">
        <v>395</v>
      </c>
      <c r="F250" s="119">
        <v>610</v>
      </c>
      <c r="G250" s="105"/>
      <c r="H250" s="198">
        <v>142667.40000000002</v>
      </c>
    </row>
    <row r="251" spans="1:8" ht="17.25" customHeight="1">
      <c r="A251" s="114" t="s">
        <v>210</v>
      </c>
      <c r="B251" s="115" t="s">
        <v>454</v>
      </c>
      <c r="C251" s="119">
        <v>1</v>
      </c>
      <c r="D251" s="115" t="s">
        <v>298</v>
      </c>
      <c r="E251" s="105" t="s">
        <v>395</v>
      </c>
      <c r="F251" s="119">
        <v>610</v>
      </c>
      <c r="G251" s="105" t="s">
        <v>211</v>
      </c>
      <c r="H251" s="198">
        <v>142667.40000000002</v>
      </c>
    </row>
    <row r="252" spans="1:8" ht="101.25" customHeight="1">
      <c r="A252" s="114" t="s">
        <v>456</v>
      </c>
      <c r="B252" s="115" t="s">
        <v>454</v>
      </c>
      <c r="C252" s="119">
        <v>1</v>
      </c>
      <c r="D252" s="115" t="s">
        <v>298</v>
      </c>
      <c r="E252" s="105" t="s">
        <v>457</v>
      </c>
      <c r="F252" s="115" t="s">
        <v>458</v>
      </c>
      <c r="G252" s="105" t="s">
        <v>458</v>
      </c>
      <c r="H252" s="198">
        <v>463949.1</v>
      </c>
    </row>
    <row r="253" spans="1:8" ht="17.25" customHeight="1">
      <c r="A253" s="114" t="s">
        <v>396</v>
      </c>
      <c r="B253" s="115" t="s">
        <v>454</v>
      </c>
      <c r="C253" s="119">
        <v>1</v>
      </c>
      <c r="D253" s="115" t="s">
        <v>298</v>
      </c>
      <c r="E253" s="105" t="s">
        <v>457</v>
      </c>
      <c r="F253" s="115" t="s">
        <v>397</v>
      </c>
      <c r="G253" s="105" t="s">
        <v>458</v>
      </c>
      <c r="H253" s="198">
        <v>463949.1</v>
      </c>
    </row>
    <row r="254" spans="1:8" ht="17.25" customHeight="1">
      <c r="A254" s="114" t="s">
        <v>210</v>
      </c>
      <c r="B254" s="115" t="s">
        <v>454</v>
      </c>
      <c r="C254" s="119">
        <v>1</v>
      </c>
      <c r="D254" s="115" t="s">
        <v>298</v>
      </c>
      <c r="E254" s="105" t="s">
        <v>457</v>
      </c>
      <c r="F254" s="115" t="s">
        <v>397</v>
      </c>
      <c r="G254" s="105" t="s">
        <v>211</v>
      </c>
      <c r="H254" s="198">
        <v>463949.1</v>
      </c>
    </row>
    <row r="255" spans="1:8" ht="28.5" customHeight="1" hidden="1">
      <c r="A255" s="113" t="s">
        <v>459</v>
      </c>
      <c r="B255" s="115" t="s">
        <v>454</v>
      </c>
      <c r="C255" s="119">
        <v>1</v>
      </c>
      <c r="D255" s="115" t="s">
        <v>298</v>
      </c>
      <c r="E255" s="105" t="s">
        <v>460</v>
      </c>
      <c r="F255" s="115"/>
      <c r="G255" s="105"/>
      <c r="H255" s="198">
        <v>0</v>
      </c>
    </row>
    <row r="256" spans="1:8" ht="17.25" customHeight="1" hidden="1">
      <c r="A256" s="113" t="s">
        <v>396</v>
      </c>
      <c r="B256" s="115" t="s">
        <v>454</v>
      </c>
      <c r="C256" s="119">
        <v>1</v>
      </c>
      <c r="D256" s="115" t="s">
        <v>298</v>
      </c>
      <c r="E256" s="105" t="s">
        <v>460</v>
      </c>
      <c r="F256" s="115" t="s">
        <v>397</v>
      </c>
      <c r="G256" s="105"/>
      <c r="H256" s="198">
        <v>0</v>
      </c>
    </row>
    <row r="257" spans="1:8" ht="17.25" customHeight="1" hidden="1">
      <c r="A257" s="114" t="s">
        <v>210</v>
      </c>
      <c r="B257" s="115" t="s">
        <v>454</v>
      </c>
      <c r="C257" s="119">
        <v>1</v>
      </c>
      <c r="D257" s="115" t="s">
        <v>298</v>
      </c>
      <c r="E257" s="105" t="s">
        <v>460</v>
      </c>
      <c r="F257" s="115" t="s">
        <v>397</v>
      </c>
      <c r="G257" s="105" t="s">
        <v>211</v>
      </c>
      <c r="H257" s="198">
        <v>0</v>
      </c>
    </row>
    <row r="258" spans="1:8" ht="31.5" customHeight="1">
      <c r="A258" s="114" t="s">
        <v>461</v>
      </c>
      <c r="B258" s="115" t="s">
        <v>454</v>
      </c>
      <c r="C258" s="119">
        <v>1</v>
      </c>
      <c r="D258" s="115" t="s">
        <v>326</v>
      </c>
      <c r="E258" s="105" t="s">
        <v>301</v>
      </c>
      <c r="F258" s="119"/>
      <c r="G258" s="105"/>
      <c r="H258" s="198">
        <v>22227.100000000002</v>
      </c>
    </row>
    <row r="259" spans="1:8" ht="29.25" customHeight="1" hidden="1">
      <c r="A259" s="113" t="s">
        <v>462</v>
      </c>
      <c r="B259" s="115" t="s">
        <v>454</v>
      </c>
      <c r="C259" s="119">
        <v>1</v>
      </c>
      <c r="D259" s="115" t="s">
        <v>326</v>
      </c>
      <c r="E259" s="105" t="s">
        <v>463</v>
      </c>
      <c r="F259" s="119"/>
      <c r="G259" s="105"/>
      <c r="H259" s="198">
        <v>0</v>
      </c>
    </row>
    <row r="260" spans="1:8" ht="27.75" customHeight="1" hidden="1">
      <c r="A260" s="113" t="s">
        <v>396</v>
      </c>
      <c r="B260" s="115" t="s">
        <v>454</v>
      </c>
      <c r="C260" s="119">
        <v>1</v>
      </c>
      <c r="D260" s="115" t="s">
        <v>326</v>
      </c>
      <c r="E260" s="105" t="s">
        <v>463</v>
      </c>
      <c r="F260" s="119">
        <v>610</v>
      </c>
      <c r="G260" s="105"/>
      <c r="H260" s="198">
        <v>0</v>
      </c>
    </row>
    <row r="261" spans="1:8" ht="29.25" customHeight="1" hidden="1">
      <c r="A261" s="114" t="s">
        <v>210</v>
      </c>
      <c r="B261" s="115" t="s">
        <v>454</v>
      </c>
      <c r="C261" s="119">
        <v>1</v>
      </c>
      <c r="D261" s="115" t="s">
        <v>326</v>
      </c>
      <c r="E261" s="105" t="s">
        <v>463</v>
      </c>
      <c r="F261" s="119">
        <v>610</v>
      </c>
      <c r="G261" s="105" t="s">
        <v>211</v>
      </c>
      <c r="H261" s="198">
        <v>0</v>
      </c>
    </row>
    <row r="262" spans="1:8" s="120" customFormat="1" ht="48.75" customHeight="1">
      <c r="A262" s="114" t="s">
        <v>464</v>
      </c>
      <c r="B262" s="115" t="s">
        <v>454</v>
      </c>
      <c r="C262" s="119">
        <v>1</v>
      </c>
      <c r="D262" s="115" t="s">
        <v>326</v>
      </c>
      <c r="E262" s="105" t="s">
        <v>465</v>
      </c>
      <c r="F262" s="115" t="s">
        <v>458</v>
      </c>
      <c r="G262" s="105" t="s">
        <v>458</v>
      </c>
      <c r="H262" s="198">
        <v>22227.100000000002</v>
      </c>
    </row>
    <row r="263" spans="1:8" ht="30.75" customHeight="1">
      <c r="A263" s="114" t="s">
        <v>352</v>
      </c>
      <c r="B263" s="115" t="s">
        <v>454</v>
      </c>
      <c r="C263" s="119">
        <v>1</v>
      </c>
      <c r="D263" s="115" t="s">
        <v>326</v>
      </c>
      <c r="E263" s="105" t="s">
        <v>465</v>
      </c>
      <c r="F263" s="115" t="s">
        <v>156</v>
      </c>
      <c r="G263" s="105"/>
      <c r="H263" s="198">
        <v>681.5999999999999</v>
      </c>
    </row>
    <row r="264" spans="1:8" ht="17.25" customHeight="1">
      <c r="A264" s="114" t="s">
        <v>220</v>
      </c>
      <c r="B264" s="115" t="s">
        <v>454</v>
      </c>
      <c r="C264" s="119">
        <v>1</v>
      </c>
      <c r="D264" s="115" t="s">
        <v>326</v>
      </c>
      <c r="E264" s="105" t="s">
        <v>465</v>
      </c>
      <c r="F264" s="115" t="s">
        <v>156</v>
      </c>
      <c r="G264" s="105" t="s">
        <v>221</v>
      </c>
      <c r="H264" s="198">
        <v>681.5999999999999</v>
      </c>
    </row>
    <row r="265" spans="1:8" ht="28.5" customHeight="1">
      <c r="A265" s="114" t="s">
        <v>311</v>
      </c>
      <c r="B265" s="115" t="s">
        <v>454</v>
      </c>
      <c r="C265" s="119">
        <v>1</v>
      </c>
      <c r="D265" s="115" t="s">
        <v>326</v>
      </c>
      <c r="E265" s="105" t="s">
        <v>465</v>
      </c>
      <c r="F265" s="115" t="s">
        <v>312</v>
      </c>
      <c r="G265" s="105"/>
      <c r="H265" s="198">
        <v>127.2</v>
      </c>
    </row>
    <row r="266" spans="1:8" ht="17.25" customHeight="1">
      <c r="A266" s="114" t="s">
        <v>220</v>
      </c>
      <c r="B266" s="115" t="s">
        <v>454</v>
      </c>
      <c r="C266" s="119">
        <v>1</v>
      </c>
      <c r="D266" s="115" t="s">
        <v>326</v>
      </c>
      <c r="E266" s="105" t="s">
        <v>465</v>
      </c>
      <c r="F266" s="115" t="s">
        <v>312</v>
      </c>
      <c r="G266" s="105" t="s">
        <v>221</v>
      </c>
      <c r="H266" s="198">
        <v>127.2</v>
      </c>
    </row>
    <row r="267" spans="1:8" ht="20.25" customHeight="1">
      <c r="A267" s="114" t="s">
        <v>357</v>
      </c>
      <c r="B267" s="115" t="s">
        <v>454</v>
      </c>
      <c r="C267" s="119">
        <v>1</v>
      </c>
      <c r="D267" s="115" t="s">
        <v>326</v>
      </c>
      <c r="E267" s="105" t="s">
        <v>465</v>
      </c>
      <c r="F267" s="115" t="s">
        <v>358</v>
      </c>
      <c r="G267" s="105" t="s">
        <v>458</v>
      </c>
      <c r="H267" s="198">
        <v>21418.300000000003</v>
      </c>
    </row>
    <row r="268" spans="1:8" ht="17.25" customHeight="1">
      <c r="A268" s="114" t="s">
        <v>234</v>
      </c>
      <c r="B268" s="115" t="s">
        <v>454</v>
      </c>
      <c r="C268" s="119">
        <v>1</v>
      </c>
      <c r="D268" s="115" t="s">
        <v>326</v>
      </c>
      <c r="E268" s="105" t="s">
        <v>465</v>
      </c>
      <c r="F268" s="115" t="s">
        <v>358</v>
      </c>
      <c r="G268" s="105" t="s">
        <v>235</v>
      </c>
      <c r="H268" s="198">
        <v>21418.300000000003</v>
      </c>
    </row>
    <row r="269" spans="1:8" ht="30" customHeight="1">
      <c r="A269" s="114" t="s">
        <v>466</v>
      </c>
      <c r="B269" s="115" t="s">
        <v>454</v>
      </c>
      <c r="C269" s="119">
        <v>1</v>
      </c>
      <c r="D269" s="115" t="s">
        <v>365</v>
      </c>
      <c r="E269" s="105" t="s">
        <v>301</v>
      </c>
      <c r="F269" s="119"/>
      <c r="G269" s="105"/>
      <c r="H269" s="198">
        <v>23725.1</v>
      </c>
    </row>
    <row r="270" spans="1:8" ht="17.25" customHeight="1">
      <c r="A270" s="109" t="s">
        <v>467</v>
      </c>
      <c r="B270" s="115" t="s">
        <v>454</v>
      </c>
      <c r="C270" s="119">
        <v>1</v>
      </c>
      <c r="D270" s="115" t="s">
        <v>365</v>
      </c>
      <c r="E270" s="105" t="s">
        <v>410</v>
      </c>
      <c r="F270" s="119"/>
      <c r="G270" s="105"/>
      <c r="H270" s="198">
        <v>13677.4</v>
      </c>
    </row>
    <row r="271" spans="1:8" ht="17.25" customHeight="1">
      <c r="A271" s="113" t="s">
        <v>396</v>
      </c>
      <c r="B271" s="115" t="s">
        <v>454</v>
      </c>
      <c r="C271" s="119">
        <v>1</v>
      </c>
      <c r="D271" s="115" t="s">
        <v>365</v>
      </c>
      <c r="E271" s="105" t="s">
        <v>410</v>
      </c>
      <c r="F271" s="119">
        <v>610</v>
      </c>
      <c r="G271" s="105"/>
      <c r="H271" s="198">
        <v>13677.4</v>
      </c>
    </row>
    <row r="272" spans="1:8" ht="17.25" customHeight="1">
      <c r="A272" s="114" t="s">
        <v>210</v>
      </c>
      <c r="B272" s="115" t="s">
        <v>454</v>
      </c>
      <c r="C272" s="119">
        <v>1</v>
      </c>
      <c r="D272" s="115" t="s">
        <v>365</v>
      </c>
      <c r="E272" s="105" t="s">
        <v>410</v>
      </c>
      <c r="F272" s="119">
        <v>610</v>
      </c>
      <c r="G272" s="105" t="s">
        <v>211</v>
      </c>
      <c r="H272" s="198">
        <v>13677.4</v>
      </c>
    </row>
    <row r="273" spans="1:8" ht="27" customHeight="1">
      <c r="A273" s="114" t="s">
        <v>468</v>
      </c>
      <c r="B273" s="115" t="s">
        <v>454</v>
      </c>
      <c r="C273" s="119">
        <v>1</v>
      </c>
      <c r="D273" s="115" t="s">
        <v>365</v>
      </c>
      <c r="E273" s="115" t="s">
        <v>469</v>
      </c>
      <c r="F273" s="115"/>
      <c r="G273" s="105"/>
      <c r="H273" s="198">
        <v>2646.1</v>
      </c>
    </row>
    <row r="274" spans="1:8" ht="17.25" customHeight="1">
      <c r="A274" s="67" t="s">
        <v>396</v>
      </c>
      <c r="B274" s="115" t="s">
        <v>454</v>
      </c>
      <c r="C274" s="119">
        <v>1</v>
      </c>
      <c r="D274" s="115" t="s">
        <v>365</v>
      </c>
      <c r="E274" s="115" t="s">
        <v>469</v>
      </c>
      <c r="F274" s="115" t="s">
        <v>397</v>
      </c>
      <c r="G274" s="105"/>
      <c r="H274" s="198">
        <v>2646.1</v>
      </c>
    </row>
    <row r="275" spans="1:8" ht="17.25" customHeight="1">
      <c r="A275" s="114" t="s">
        <v>210</v>
      </c>
      <c r="B275" s="115" t="s">
        <v>454</v>
      </c>
      <c r="C275" s="119">
        <v>1</v>
      </c>
      <c r="D275" s="115" t="s">
        <v>365</v>
      </c>
      <c r="E275" s="115" t="s">
        <v>469</v>
      </c>
      <c r="F275" s="115" t="s">
        <v>397</v>
      </c>
      <c r="G275" s="105" t="s">
        <v>211</v>
      </c>
      <c r="H275" s="198">
        <v>2646.1</v>
      </c>
    </row>
    <row r="276" spans="1:8" ht="18.75" customHeight="1">
      <c r="A276" s="114" t="s">
        <v>470</v>
      </c>
      <c r="B276" s="115" t="s">
        <v>454</v>
      </c>
      <c r="C276" s="119">
        <v>1</v>
      </c>
      <c r="D276" s="115" t="s">
        <v>365</v>
      </c>
      <c r="E276" s="115" t="s">
        <v>471</v>
      </c>
      <c r="F276" s="115"/>
      <c r="G276" s="105"/>
      <c r="H276" s="198">
        <v>1854.1</v>
      </c>
    </row>
    <row r="277" spans="1:8" ht="17.25" customHeight="1">
      <c r="A277" s="67" t="s">
        <v>396</v>
      </c>
      <c r="B277" s="115" t="s">
        <v>454</v>
      </c>
      <c r="C277" s="119">
        <v>1</v>
      </c>
      <c r="D277" s="115" t="s">
        <v>365</v>
      </c>
      <c r="E277" s="115" t="s">
        <v>471</v>
      </c>
      <c r="F277" s="115" t="s">
        <v>397</v>
      </c>
      <c r="G277" s="105"/>
      <c r="H277" s="198">
        <v>1854.1</v>
      </c>
    </row>
    <row r="278" spans="1:8" ht="17.25" customHeight="1">
      <c r="A278" s="114" t="s">
        <v>210</v>
      </c>
      <c r="B278" s="115" t="s">
        <v>454</v>
      </c>
      <c r="C278" s="119">
        <v>1</v>
      </c>
      <c r="D278" s="115" t="s">
        <v>365</v>
      </c>
      <c r="E278" s="115" t="s">
        <v>471</v>
      </c>
      <c r="F278" s="115" t="s">
        <v>397</v>
      </c>
      <c r="G278" s="105" t="s">
        <v>211</v>
      </c>
      <c r="H278" s="198">
        <v>1854.1</v>
      </c>
    </row>
    <row r="279" spans="1:8" ht="17.25" customHeight="1">
      <c r="A279" s="173" t="s">
        <v>462</v>
      </c>
      <c r="B279" s="105" t="s">
        <v>454</v>
      </c>
      <c r="C279" s="105" t="s">
        <v>258</v>
      </c>
      <c r="D279" s="115" t="s">
        <v>365</v>
      </c>
      <c r="E279" s="105" t="s">
        <v>463</v>
      </c>
      <c r="F279" s="115"/>
      <c r="G279" s="105"/>
      <c r="H279" s="198">
        <v>2327.5</v>
      </c>
    </row>
    <row r="280" spans="1:8" ht="17.25" customHeight="1">
      <c r="A280" s="173" t="s">
        <v>396</v>
      </c>
      <c r="B280" s="105" t="s">
        <v>454</v>
      </c>
      <c r="C280" s="105" t="s">
        <v>258</v>
      </c>
      <c r="D280" s="115" t="s">
        <v>365</v>
      </c>
      <c r="E280" s="105" t="s">
        <v>463</v>
      </c>
      <c r="F280" s="115" t="s">
        <v>397</v>
      </c>
      <c r="G280" s="105"/>
      <c r="H280" s="198">
        <v>2327.5</v>
      </c>
    </row>
    <row r="281" spans="1:8" ht="17.25" customHeight="1">
      <c r="A281" s="114" t="s">
        <v>210</v>
      </c>
      <c r="B281" s="105" t="s">
        <v>454</v>
      </c>
      <c r="C281" s="105" t="s">
        <v>258</v>
      </c>
      <c r="D281" s="115" t="s">
        <v>365</v>
      </c>
      <c r="E281" s="105" t="s">
        <v>463</v>
      </c>
      <c r="F281" s="115" t="s">
        <v>397</v>
      </c>
      <c r="G281" s="105" t="s">
        <v>211</v>
      </c>
      <c r="H281" s="198">
        <v>2327.5</v>
      </c>
    </row>
    <row r="282" spans="1:8" ht="45" customHeight="1">
      <c r="A282" s="117" t="s">
        <v>413</v>
      </c>
      <c r="B282" s="115" t="s">
        <v>454</v>
      </c>
      <c r="C282" s="119">
        <v>1</v>
      </c>
      <c r="D282" s="115" t="s">
        <v>365</v>
      </c>
      <c r="E282" s="115" t="s">
        <v>414</v>
      </c>
      <c r="F282" s="115"/>
      <c r="G282" s="105"/>
      <c r="H282" s="198">
        <v>3140</v>
      </c>
    </row>
    <row r="283" spans="1:8" ht="17.25" customHeight="1">
      <c r="A283" s="67" t="s">
        <v>396</v>
      </c>
      <c r="B283" s="115" t="s">
        <v>454</v>
      </c>
      <c r="C283" s="119">
        <v>1</v>
      </c>
      <c r="D283" s="115" t="s">
        <v>365</v>
      </c>
      <c r="E283" s="115" t="s">
        <v>414</v>
      </c>
      <c r="F283" s="115" t="s">
        <v>397</v>
      </c>
      <c r="G283" s="105"/>
      <c r="H283" s="198">
        <v>3140</v>
      </c>
    </row>
    <row r="284" spans="1:8" ht="18" customHeight="1">
      <c r="A284" s="114" t="s">
        <v>210</v>
      </c>
      <c r="B284" s="115" t="s">
        <v>454</v>
      </c>
      <c r="C284" s="119">
        <v>1</v>
      </c>
      <c r="D284" s="115" t="s">
        <v>365</v>
      </c>
      <c r="E284" s="115" t="s">
        <v>414</v>
      </c>
      <c r="F284" s="115" t="s">
        <v>397</v>
      </c>
      <c r="G284" s="105" t="s">
        <v>211</v>
      </c>
      <c r="H284" s="198">
        <v>3140</v>
      </c>
    </row>
    <row r="285" spans="1:8" ht="29.25" customHeight="1">
      <c r="A285" s="168" t="s">
        <v>1437</v>
      </c>
      <c r="B285" s="105" t="s">
        <v>454</v>
      </c>
      <c r="C285" s="105" t="s">
        <v>258</v>
      </c>
      <c r="D285" s="105" t="s">
        <v>365</v>
      </c>
      <c r="E285" s="105" t="s">
        <v>1438</v>
      </c>
      <c r="F285" s="115"/>
      <c r="G285" s="105"/>
      <c r="H285" s="198">
        <v>80</v>
      </c>
    </row>
    <row r="286" spans="1:8" ht="18" customHeight="1">
      <c r="A286" s="168" t="s">
        <v>396</v>
      </c>
      <c r="B286" s="105" t="s">
        <v>454</v>
      </c>
      <c r="C286" s="105" t="s">
        <v>258</v>
      </c>
      <c r="D286" s="105" t="s">
        <v>365</v>
      </c>
      <c r="E286" s="105" t="s">
        <v>1438</v>
      </c>
      <c r="F286" s="115" t="s">
        <v>397</v>
      </c>
      <c r="G286" s="105"/>
      <c r="H286" s="198">
        <v>80</v>
      </c>
    </row>
    <row r="287" spans="1:8" ht="18" customHeight="1">
      <c r="A287" s="114" t="s">
        <v>210</v>
      </c>
      <c r="B287" s="105" t="s">
        <v>454</v>
      </c>
      <c r="C287" s="105" t="s">
        <v>258</v>
      </c>
      <c r="D287" s="105" t="s">
        <v>365</v>
      </c>
      <c r="E287" s="105" t="s">
        <v>1438</v>
      </c>
      <c r="F287" s="115" t="s">
        <v>397</v>
      </c>
      <c r="G287" s="105" t="s">
        <v>211</v>
      </c>
      <c r="H287" s="198">
        <v>80</v>
      </c>
    </row>
    <row r="288" spans="1:8" s="143" customFormat="1" ht="42" customHeight="1">
      <c r="A288" s="137" t="s">
        <v>472</v>
      </c>
      <c r="B288" s="121" t="s">
        <v>454</v>
      </c>
      <c r="C288" s="121" t="s">
        <v>260</v>
      </c>
      <c r="D288" s="121" t="s">
        <v>300</v>
      </c>
      <c r="E288" s="121" t="s">
        <v>301</v>
      </c>
      <c r="F288" s="121"/>
      <c r="G288" s="103"/>
      <c r="H288" s="197">
        <v>776330.8999999999</v>
      </c>
    </row>
    <row r="289" spans="1:8" ht="32.25" customHeight="1">
      <c r="A289" s="114" t="s">
        <v>473</v>
      </c>
      <c r="B289" s="105" t="s">
        <v>454</v>
      </c>
      <c r="C289" s="119" t="s">
        <v>260</v>
      </c>
      <c r="D289" s="105" t="s">
        <v>298</v>
      </c>
      <c r="E289" s="105" t="s">
        <v>301</v>
      </c>
      <c r="F289" s="115"/>
      <c r="G289" s="105"/>
      <c r="H289" s="198">
        <v>588327.7</v>
      </c>
    </row>
    <row r="290" spans="1:8" ht="20.25" customHeight="1">
      <c r="A290" s="114" t="s">
        <v>394</v>
      </c>
      <c r="B290" s="105" t="s">
        <v>454</v>
      </c>
      <c r="C290" s="119">
        <v>2</v>
      </c>
      <c r="D290" s="105" t="s">
        <v>298</v>
      </c>
      <c r="E290" s="105" t="s">
        <v>395</v>
      </c>
      <c r="F290" s="115"/>
      <c r="G290" s="105"/>
      <c r="H290" s="198">
        <v>95272.09999999999</v>
      </c>
    </row>
    <row r="291" spans="1:8" ht="17.25" customHeight="1">
      <c r="A291" s="114" t="s">
        <v>396</v>
      </c>
      <c r="B291" s="105" t="s">
        <v>454</v>
      </c>
      <c r="C291" s="119">
        <v>2</v>
      </c>
      <c r="D291" s="105" t="s">
        <v>298</v>
      </c>
      <c r="E291" s="105" t="s">
        <v>395</v>
      </c>
      <c r="F291" s="115" t="s">
        <v>397</v>
      </c>
      <c r="G291" s="105"/>
      <c r="H291" s="198">
        <v>95272.09999999999</v>
      </c>
    </row>
    <row r="292" spans="1:8" ht="17.25" customHeight="1">
      <c r="A292" s="114" t="s">
        <v>212</v>
      </c>
      <c r="B292" s="105" t="s">
        <v>454</v>
      </c>
      <c r="C292" s="119">
        <v>2</v>
      </c>
      <c r="D292" s="105" t="s">
        <v>298</v>
      </c>
      <c r="E292" s="105" t="s">
        <v>395</v>
      </c>
      <c r="F292" s="115" t="s">
        <v>397</v>
      </c>
      <c r="G292" s="105" t="s">
        <v>213</v>
      </c>
      <c r="H292" s="198">
        <v>95272.09999999999</v>
      </c>
    </row>
    <row r="293" spans="1:8" ht="120" customHeight="1">
      <c r="A293" s="114" t="s">
        <v>474</v>
      </c>
      <c r="B293" s="105" t="s">
        <v>454</v>
      </c>
      <c r="C293" s="119">
        <v>2</v>
      </c>
      <c r="D293" s="105" t="s">
        <v>298</v>
      </c>
      <c r="E293" s="105" t="s">
        <v>475</v>
      </c>
      <c r="F293" s="115"/>
      <c r="G293" s="105"/>
      <c r="H293" s="198">
        <v>493055.6</v>
      </c>
    </row>
    <row r="294" spans="1:8" ht="17.25" customHeight="1">
      <c r="A294" s="114" t="s">
        <v>396</v>
      </c>
      <c r="B294" s="105" t="s">
        <v>454</v>
      </c>
      <c r="C294" s="119">
        <v>2</v>
      </c>
      <c r="D294" s="105" t="s">
        <v>298</v>
      </c>
      <c r="E294" s="105" t="s">
        <v>475</v>
      </c>
      <c r="F294" s="115" t="s">
        <v>397</v>
      </c>
      <c r="G294" s="105"/>
      <c r="H294" s="198">
        <v>493055.6</v>
      </c>
    </row>
    <row r="295" spans="1:8" ht="17.25" customHeight="1">
      <c r="A295" s="114" t="s">
        <v>212</v>
      </c>
      <c r="B295" s="105" t="s">
        <v>454</v>
      </c>
      <c r="C295" s="119">
        <v>2</v>
      </c>
      <c r="D295" s="105" t="s">
        <v>298</v>
      </c>
      <c r="E295" s="105" t="s">
        <v>475</v>
      </c>
      <c r="F295" s="115" t="s">
        <v>397</v>
      </c>
      <c r="G295" s="105" t="s">
        <v>213</v>
      </c>
      <c r="H295" s="198">
        <v>493055.6</v>
      </c>
    </row>
    <row r="296" spans="1:8" ht="22.5" customHeight="1">
      <c r="A296" s="114" t="s">
        <v>476</v>
      </c>
      <c r="B296" s="105" t="s">
        <v>454</v>
      </c>
      <c r="C296" s="119">
        <v>2</v>
      </c>
      <c r="D296" s="105" t="s">
        <v>326</v>
      </c>
      <c r="E296" s="105" t="s">
        <v>301</v>
      </c>
      <c r="F296" s="115"/>
      <c r="G296" s="105"/>
      <c r="H296" s="198">
        <v>17289.2</v>
      </c>
    </row>
    <row r="297" spans="1:8" ht="35.25" customHeight="1">
      <c r="A297" s="114" t="s">
        <v>477</v>
      </c>
      <c r="B297" s="105" t="s">
        <v>454</v>
      </c>
      <c r="C297" s="119">
        <v>2</v>
      </c>
      <c r="D297" s="105" t="s">
        <v>326</v>
      </c>
      <c r="E297" s="105" t="s">
        <v>478</v>
      </c>
      <c r="F297" s="115"/>
      <c r="G297" s="105"/>
      <c r="H297" s="198">
        <v>850</v>
      </c>
    </row>
    <row r="298" spans="1:8" ht="17.25" customHeight="1">
      <c r="A298" s="67" t="s">
        <v>396</v>
      </c>
      <c r="B298" s="105" t="s">
        <v>454</v>
      </c>
      <c r="C298" s="119">
        <v>2</v>
      </c>
      <c r="D298" s="105" t="s">
        <v>326</v>
      </c>
      <c r="E298" s="105" t="s">
        <v>478</v>
      </c>
      <c r="F298" s="115" t="s">
        <v>397</v>
      </c>
      <c r="G298" s="105"/>
      <c r="H298" s="198">
        <v>850</v>
      </c>
    </row>
    <row r="299" spans="1:8" ht="17.25" customHeight="1">
      <c r="A299" s="114" t="s">
        <v>212</v>
      </c>
      <c r="B299" s="105" t="s">
        <v>454</v>
      </c>
      <c r="C299" s="119">
        <v>2</v>
      </c>
      <c r="D299" s="105" t="s">
        <v>326</v>
      </c>
      <c r="E299" s="105" t="s">
        <v>478</v>
      </c>
      <c r="F299" s="115" t="s">
        <v>397</v>
      </c>
      <c r="G299" s="105" t="s">
        <v>213</v>
      </c>
      <c r="H299" s="198">
        <v>850</v>
      </c>
    </row>
    <row r="300" spans="1:8" ht="17.25" customHeight="1">
      <c r="A300" s="114" t="s">
        <v>479</v>
      </c>
      <c r="B300" s="105" t="s">
        <v>454</v>
      </c>
      <c r="C300" s="119">
        <v>2</v>
      </c>
      <c r="D300" s="105" t="s">
        <v>326</v>
      </c>
      <c r="E300" s="105" t="s">
        <v>480</v>
      </c>
      <c r="F300" s="115"/>
      <c r="G300" s="105"/>
      <c r="H300" s="198">
        <v>637.2</v>
      </c>
    </row>
    <row r="301" spans="1:8" ht="30" customHeight="1">
      <c r="A301" s="114" t="s">
        <v>311</v>
      </c>
      <c r="B301" s="105" t="s">
        <v>454</v>
      </c>
      <c r="C301" s="119">
        <v>2</v>
      </c>
      <c r="D301" s="105" t="s">
        <v>326</v>
      </c>
      <c r="E301" s="105" t="s">
        <v>480</v>
      </c>
      <c r="F301" s="115" t="s">
        <v>312</v>
      </c>
      <c r="G301" s="105"/>
      <c r="H301" s="198">
        <v>157.2</v>
      </c>
    </row>
    <row r="302" spans="1:8" ht="15" customHeight="1">
      <c r="A302" s="114" t="s">
        <v>212</v>
      </c>
      <c r="B302" s="105" t="s">
        <v>454</v>
      </c>
      <c r="C302" s="119">
        <v>2</v>
      </c>
      <c r="D302" s="105" t="s">
        <v>326</v>
      </c>
      <c r="E302" s="105" t="s">
        <v>480</v>
      </c>
      <c r="F302" s="115" t="s">
        <v>312</v>
      </c>
      <c r="G302" s="105" t="s">
        <v>213</v>
      </c>
      <c r="H302" s="198">
        <v>157.2</v>
      </c>
    </row>
    <row r="303" spans="1:8" ht="17.25" customHeight="1">
      <c r="A303" s="67" t="s">
        <v>396</v>
      </c>
      <c r="B303" s="105" t="s">
        <v>454</v>
      </c>
      <c r="C303" s="119">
        <v>2</v>
      </c>
      <c r="D303" s="105" t="s">
        <v>326</v>
      </c>
      <c r="E303" s="105" t="s">
        <v>480</v>
      </c>
      <c r="F303" s="115" t="s">
        <v>397</v>
      </c>
      <c r="G303" s="105"/>
      <c r="H303" s="198">
        <v>480</v>
      </c>
    </row>
    <row r="304" spans="1:8" ht="17.25" customHeight="1">
      <c r="A304" s="114" t="s">
        <v>212</v>
      </c>
      <c r="B304" s="105" t="s">
        <v>454</v>
      </c>
      <c r="C304" s="119">
        <v>2</v>
      </c>
      <c r="D304" s="105" t="s">
        <v>326</v>
      </c>
      <c r="E304" s="105" t="s">
        <v>480</v>
      </c>
      <c r="F304" s="115" t="s">
        <v>397</v>
      </c>
      <c r="G304" s="105" t="s">
        <v>213</v>
      </c>
      <c r="H304" s="198">
        <v>480</v>
      </c>
    </row>
    <row r="305" spans="1:8" ht="27" customHeight="1">
      <c r="A305" s="117" t="s">
        <v>481</v>
      </c>
      <c r="B305" s="105" t="s">
        <v>454</v>
      </c>
      <c r="C305" s="119">
        <v>2</v>
      </c>
      <c r="D305" s="105" t="s">
        <v>326</v>
      </c>
      <c r="E305" s="105" t="s">
        <v>482</v>
      </c>
      <c r="F305" s="115"/>
      <c r="G305" s="105"/>
      <c r="H305" s="198">
        <v>15652</v>
      </c>
    </row>
    <row r="306" spans="1:8" ht="17.25" customHeight="1">
      <c r="A306" s="67" t="s">
        <v>396</v>
      </c>
      <c r="B306" s="105" t="s">
        <v>454</v>
      </c>
      <c r="C306" s="119">
        <v>2</v>
      </c>
      <c r="D306" s="105" t="s">
        <v>326</v>
      </c>
      <c r="E306" s="105" t="s">
        <v>482</v>
      </c>
      <c r="F306" s="115" t="s">
        <v>397</v>
      </c>
      <c r="G306" s="105"/>
      <c r="H306" s="198">
        <v>15652</v>
      </c>
    </row>
    <row r="307" spans="1:8" ht="17.25" customHeight="1">
      <c r="A307" s="114" t="s">
        <v>212</v>
      </c>
      <c r="B307" s="105" t="s">
        <v>454</v>
      </c>
      <c r="C307" s="119">
        <v>2</v>
      </c>
      <c r="D307" s="105" t="s">
        <v>326</v>
      </c>
      <c r="E307" s="105" t="s">
        <v>482</v>
      </c>
      <c r="F307" s="115" t="s">
        <v>397</v>
      </c>
      <c r="G307" s="105" t="s">
        <v>213</v>
      </c>
      <c r="H307" s="198">
        <v>15652</v>
      </c>
    </row>
    <row r="308" spans="1:8" ht="16.5" customHeight="1" hidden="1">
      <c r="A308" s="67" t="s">
        <v>220</v>
      </c>
      <c r="B308" s="105" t="s">
        <v>454</v>
      </c>
      <c r="C308" s="119">
        <v>2</v>
      </c>
      <c r="D308" s="105" t="s">
        <v>326</v>
      </c>
      <c r="E308" s="105" t="s">
        <v>482</v>
      </c>
      <c r="F308" s="115" t="s">
        <v>397</v>
      </c>
      <c r="G308" s="105" t="s">
        <v>221</v>
      </c>
      <c r="H308" s="198">
        <v>0</v>
      </c>
    </row>
    <row r="309" spans="1:8" ht="30" customHeight="1">
      <c r="A309" s="168" t="s">
        <v>1437</v>
      </c>
      <c r="B309" s="105" t="s">
        <v>454</v>
      </c>
      <c r="C309" s="105" t="s">
        <v>260</v>
      </c>
      <c r="D309" s="105" t="s">
        <v>326</v>
      </c>
      <c r="E309" s="105" t="s">
        <v>1438</v>
      </c>
      <c r="F309" s="115"/>
      <c r="G309" s="105"/>
      <c r="H309" s="198">
        <v>150</v>
      </c>
    </row>
    <row r="310" spans="1:8" ht="16.5" customHeight="1">
      <c r="A310" s="168" t="s">
        <v>396</v>
      </c>
      <c r="B310" s="105" t="s">
        <v>454</v>
      </c>
      <c r="C310" s="105" t="s">
        <v>260</v>
      </c>
      <c r="D310" s="105" t="s">
        <v>326</v>
      </c>
      <c r="E310" s="105" t="s">
        <v>1438</v>
      </c>
      <c r="F310" s="115" t="s">
        <v>397</v>
      </c>
      <c r="G310" s="105"/>
      <c r="H310" s="198">
        <v>150</v>
      </c>
    </row>
    <row r="311" spans="1:8" ht="16.5" customHeight="1">
      <c r="A311" s="114" t="s">
        <v>212</v>
      </c>
      <c r="B311" s="105" t="s">
        <v>454</v>
      </c>
      <c r="C311" s="105" t="s">
        <v>260</v>
      </c>
      <c r="D311" s="105" t="s">
        <v>326</v>
      </c>
      <c r="E311" s="105" t="s">
        <v>1438</v>
      </c>
      <c r="F311" s="115" t="s">
        <v>397</v>
      </c>
      <c r="G311" s="105" t="s">
        <v>213</v>
      </c>
      <c r="H311" s="198">
        <v>150</v>
      </c>
    </row>
    <row r="312" spans="1:8" ht="22.5" customHeight="1">
      <c r="A312" s="114" t="s">
        <v>484</v>
      </c>
      <c r="B312" s="105" t="s">
        <v>454</v>
      </c>
      <c r="C312" s="119">
        <v>2</v>
      </c>
      <c r="D312" s="105" t="s">
        <v>365</v>
      </c>
      <c r="E312" s="105" t="s">
        <v>301</v>
      </c>
      <c r="F312" s="115"/>
      <c r="G312" s="105"/>
      <c r="H312" s="198">
        <v>39027</v>
      </c>
    </row>
    <row r="313" spans="1:8" s="120" customFormat="1" ht="105" customHeight="1">
      <c r="A313" s="114" t="s">
        <v>485</v>
      </c>
      <c r="B313" s="105" t="s">
        <v>454</v>
      </c>
      <c r="C313" s="119">
        <v>2</v>
      </c>
      <c r="D313" s="105" t="s">
        <v>365</v>
      </c>
      <c r="E313" s="105" t="s">
        <v>486</v>
      </c>
      <c r="F313" s="115"/>
      <c r="G313" s="105"/>
      <c r="H313" s="198">
        <v>39027</v>
      </c>
    </row>
    <row r="314" spans="1:8" ht="33" customHeight="1">
      <c r="A314" s="114" t="s">
        <v>352</v>
      </c>
      <c r="B314" s="105" t="s">
        <v>454</v>
      </c>
      <c r="C314" s="119">
        <v>2</v>
      </c>
      <c r="D314" s="105" t="s">
        <v>365</v>
      </c>
      <c r="E314" s="105" t="s">
        <v>486</v>
      </c>
      <c r="F314" s="115" t="s">
        <v>156</v>
      </c>
      <c r="G314" s="105"/>
      <c r="H314" s="198">
        <v>778.5999999999999</v>
      </c>
    </row>
    <row r="315" spans="1:8" ht="17.25" customHeight="1">
      <c r="A315" s="114" t="s">
        <v>220</v>
      </c>
      <c r="B315" s="105" t="s">
        <v>454</v>
      </c>
      <c r="C315" s="119">
        <v>2</v>
      </c>
      <c r="D315" s="105" t="s">
        <v>365</v>
      </c>
      <c r="E315" s="105" t="s">
        <v>486</v>
      </c>
      <c r="F315" s="115" t="s">
        <v>156</v>
      </c>
      <c r="G315" s="105" t="s">
        <v>221</v>
      </c>
      <c r="H315" s="198">
        <v>778.5999999999999</v>
      </c>
    </row>
    <row r="316" spans="1:8" ht="30" customHeight="1">
      <c r="A316" s="114" t="s">
        <v>311</v>
      </c>
      <c r="B316" s="105" t="s">
        <v>454</v>
      </c>
      <c r="C316" s="119">
        <v>2</v>
      </c>
      <c r="D316" s="105" t="s">
        <v>365</v>
      </c>
      <c r="E316" s="105" t="s">
        <v>486</v>
      </c>
      <c r="F316" s="115" t="s">
        <v>312</v>
      </c>
      <c r="G316" s="105"/>
      <c r="H316" s="198">
        <v>145.2</v>
      </c>
    </row>
    <row r="317" spans="1:8" ht="17.25" customHeight="1">
      <c r="A317" s="114" t="s">
        <v>220</v>
      </c>
      <c r="B317" s="105" t="s">
        <v>454</v>
      </c>
      <c r="C317" s="119">
        <v>2</v>
      </c>
      <c r="D317" s="105" t="s">
        <v>365</v>
      </c>
      <c r="E317" s="105" t="s">
        <v>486</v>
      </c>
      <c r="F317" s="115" t="s">
        <v>312</v>
      </c>
      <c r="G317" s="105" t="s">
        <v>221</v>
      </c>
      <c r="H317" s="198">
        <v>145.2</v>
      </c>
    </row>
    <row r="318" spans="1:8" ht="17.25" customHeight="1">
      <c r="A318" s="67" t="s">
        <v>396</v>
      </c>
      <c r="B318" s="105" t="s">
        <v>454</v>
      </c>
      <c r="C318" s="119">
        <v>2</v>
      </c>
      <c r="D318" s="105" t="s">
        <v>365</v>
      </c>
      <c r="E318" s="105" t="s">
        <v>486</v>
      </c>
      <c r="F318" s="115" t="s">
        <v>397</v>
      </c>
      <c r="G318" s="105" t="s">
        <v>458</v>
      </c>
      <c r="H318" s="198">
        <v>38103.2</v>
      </c>
    </row>
    <row r="319" spans="1:8" ht="17.25" customHeight="1">
      <c r="A319" s="114" t="s">
        <v>232</v>
      </c>
      <c r="B319" s="105" t="s">
        <v>454</v>
      </c>
      <c r="C319" s="119">
        <v>2</v>
      </c>
      <c r="D319" s="105" t="s">
        <v>365</v>
      </c>
      <c r="E319" s="105" t="s">
        <v>486</v>
      </c>
      <c r="F319" s="115" t="s">
        <v>397</v>
      </c>
      <c r="G319" s="105" t="s">
        <v>233</v>
      </c>
      <c r="H319" s="198">
        <v>38103.2</v>
      </c>
    </row>
    <row r="320" spans="1:8" ht="23.25" customHeight="1">
      <c r="A320" s="114" t="s">
        <v>487</v>
      </c>
      <c r="B320" s="105" t="s">
        <v>454</v>
      </c>
      <c r="C320" s="119">
        <v>2</v>
      </c>
      <c r="D320" s="105" t="s">
        <v>381</v>
      </c>
      <c r="E320" s="105" t="s">
        <v>301</v>
      </c>
      <c r="F320" s="115"/>
      <c r="G320" s="105"/>
      <c r="H320" s="198">
        <v>131687</v>
      </c>
    </row>
    <row r="321" spans="1:8" ht="14.25" customHeight="1">
      <c r="A321" s="113" t="s">
        <v>409</v>
      </c>
      <c r="B321" s="105" t="s">
        <v>454</v>
      </c>
      <c r="C321" s="119">
        <v>2</v>
      </c>
      <c r="D321" s="105" t="s">
        <v>381</v>
      </c>
      <c r="E321" s="105" t="s">
        <v>410</v>
      </c>
      <c r="F321" s="115"/>
      <c r="G321" s="105"/>
      <c r="H321" s="198">
        <v>15020.8</v>
      </c>
    </row>
    <row r="322" spans="1:8" ht="17.25" customHeight="1">
      <c r="A322" s="117" t="s">
        <v>396</v>
      </c>
      <c r="B322" s="105" t="s">
        <v>454</v>
      </c>
      <c r="C322" s="119">
        <v>2</v>
      </c>
      <c r="D322" s="105" t="s">
        <v>381</v>
      </c>
      <c r="E322" s="105" t="s">
        <v>410</v>
      </c>
      <c r="F322" s="115" t="s">
        <v>397</v>
      </c>
      <c r="G322" s="105"/>
      <c r="H322" s="198">
        <v>15020.8</v>
      </c>
    </row>
    <row r="323" spans="1:8" ht="17.25" customHeight="1">
      <c r="A323" s="114" t="s">
        <v>212</v>
      </c>
      <c r="B323" s="105" t="s">
        <v>454</v>
      </c>
      <c r="C323" s="119">
        <v>2</v>
      </c>
      <c r="D323" s="105" t="s">
        <v>381</v>
      </c>
      <c r="E323" s="105" t="s">
        <v>410</v>
      </c>
      <c r="F323" s="115" t="s">
        <v>397</v>
      </c>
      <c r="G323" s="105" t="s">
        <v>213</v>
      </c>
      <c r="H323" s="198">
        <v>15020.8</v>
      </c>
    </row>
    <row r="324" spans="1:8" ht="30.75" customHeight="1">
      <c r="A324" s="114" t="s">
        <v>488</v>
      </c>
      <c r="B324" s="105" t="s">
        <v>454</v>
      </c>
      <c r="C324" s="119">
        <v>2</v>
      </c>
      <c r="D324" s="105" t="s">
        <v>381</v>
      </c>
      <c r="E324" s="105" t="s">
        <v>489</v>
      </c>
      <c r="F324" s="115"/>
      <c r="G324" s="105"/>
      <c r="H324" s="198">
        <v>4842.7</v>
      </c>
    </row>
    <row r="325" spans="1:8" ht="17.25" customHeight="1">
      <c r="A325" s="67" t="s">
        <v>396</v>
      </c>
      <c r="B325" s="105" t="s">
        <v>454</v>
      </c>
      <c r="C325" s="119">
        <v>2</v>
      </c>
      <c r="D325" s="105" t="s">
        <v>381</v>
      </c>
      <c r="E325" s="105" t="s">
        <v>489</v>
      </c>
      <c r="F325" s="115" t="s">
        <v>397</v>
      </c>
      <c r="G325" s="105"/>
      <c r="H325" s="198">
        <v>4842.7</v>
      </c>
    </row>
    <row r="326" spans="1:8" ht="17.25" customHeight="1">
      <c r="A326" s="114" t="s">
        <v>212</v>
      </c>
      <c r="B326" s="105" t="s">
        <v>454</v>
      </c>
      <c r="C326" s="119">
        <v>2</v>
      </c>
      <c r="D326" s="105" t="s">
        <v>381</v>
      </c>
      <c r="E326" s="105" t="s">
        <v>489</v>
      </c>
      <c r="F326" s="115" t="s">
        <v>397</v>
      </c>
      <c r="G326" s="105" t="s">
        <v>213</v>
      </c>
      <c r="H326" s="198">
        <v>4842.7</v>
      </c>
    </row>
    <row r="327" spans="1:8" ht="19.5" customHeight="1">
      <c r="A327" s="114" t="s">
        <v>490</v>
      </c>
      <c r="B327" s="105" t="s">
        <v>454</v>
      </c>
      <c r="C327" s="119">
        <v>2</v>
      </c>
      <c r="D327" s="105" t="s">
        <v>381</v>
      </c>
      <c r="E327" s="105" t="s">
        <v>471</v>
      </c>
      <c r="F327" s="115"/>
      <c r="G327" s="105"/>
      <c r="H327" s="198">
        <v>2389.6</v>
      </c>
    </row>
    <row r="328" spans="1:8" ht="17.25" customHeight="1">
      <c r="A328" s="67" t="s">
        <v>396</v>
      </c>
      <c r="B328" s="105" t="s">
        <v>454</v>
      </c>
      <c r="C328" s="119">
        <v>2</v>
      </c>
      <c r="D328" s="105" t="s">
        <v>381</v>
      </c>
      <c r="E328" s="105" t="s">
        <v>471</v>
      </c>
      <c r="F328" s="115" t="s">
        <v>397</v>
      </c>
      <c r="G328" s="105"/>
      <c r="H328" s="198">
        <v>2389.6</v>
      </c>
    </row>
    <row r="329" spans="1:8" ht="17.25" customHeight="1">
      <c r="A329" s="114" t="s">
        <v>212</v>
      </c>
      <c r="B329" s="105" t="s">
        <v>454</v>
      </c>
      <c r="C329" s="119">
        <v>2</v>
      </c>
      <c r="D329" s="105" t="s">
        <v>381</v>
      </c>
      <c r="E329" s="105" t="s">
        <v>471</v>
      </c>
      <c r="F329" s="115" t="s">
        <v>397</v>
      </c>
      <c r="G329" s="105" t="s">
        <v>213</v>
      </c>
      <c r="H329" s="198">
        <v>2389.6</v>
      </c>
    </row>
    <row r="330" spans="1:8" ht="17.25" customHeight="1" hidden="1">
      <c r="A330" s="117" t="s">
        <v>491</v>
      </c>
      <c r="B330" s="105" t="s">
        <v>454</v>
      </c>
      <c r="C330" s="119">
        <v>2</v>
      </c>
      <c r="D330" s="105" t="s">
        <v>381</v>
      </c>
      <c r="E330" s="105" t="s">
        <v>492</v>
      </c>
      <c r="F330" s="115"/>
      <c r="G330" s="105"/>
      <c r="H330" s="198">
        <v>0</v>
      </c>
    </row>
    <row r="331" spans="1:8" ht="17.25" customHeight="1" hidden="1">
      <c r="A331" s="117" t="s">
        <v>396</v>
      </c>
      <c r="B331" s="105" t="s">
        <v>454</v>
      </c>
      <c r="C331" s="119">
        <v>2</v>
      </c>
      <c r="D331" s="105" t="s">
        <v>381</v>
      </c>
      <c r="E331" s="105" t="s">
        <v>492</v>
      </c>
      <c r="F331" s="115" t="s">
        <v>397</v>
      </c>
      <c r="G331" s="105"/>
      <c r="H331" s="198">
        <v>0</v>
      </c>
    </row>
    <row r="332" spans="1:8" ht="17.25" customHeight="1" hidden="1">
      <c r="A332" s="114" t="s">
        <v>212</v>
      </c>
      <c r="B332" s="105" t="s">
        <v>454</v>
      </c>
      <c r="C332" s="119">
        <v>2</v>
      </c>
      <c r="D332" s="105" t="s">
        <v>381</v>
      </c>
      <c r="E332" s="105" t="s">
        <v>492</v>
      </c>
      <c r="F332" s="115" t="s">
        <v>397</v>
      </c>
      <c r="G332" s="105" t="s">
        <v>213</v>
      </c>
      <c r="H332" s="198">
        <v>0</v>
      </c>
    </row>
    <row r="333" spans="1:8" ht="46.5" customHeight="1" hidden="1">
      <c r="A333" s="117" t="s">
        <v>491</v>
      </c>
      <c r="B333" s="105" t="s">
        <v>454</v>
      </c>
      <c r="C333" s="119">
        <v>2</v>
      </c>
      <c r="D333" s="105" t="s">
        <v>381</v>
      </c>
      <c r="E333" s="105" t="s">
        <v>493</v>
      </c>
      <c r="F333" s="115"/>
      <c r="G333" s="105"/>
      <c r="H333" s="198">
        <v>0</v>
      </c>
    </row>
    <row r="334" spans="1:8" ht="17.25" customHeight="1" hidden="1">
      <c r="A334" s="117" t="s">
        <v>396</v>
      </c>
      <c r="B334" s="105" t="s">
        <v>454</v>
      </c>
      <c r="C334" s="119">
        <v>2</v>
      </c>
      <c r="D334" s="105" t="s">
        <v>381</v>
      </c>
      <c r="E334" s="105" t="s">
        <v>493</v>
      </c>
      <c r="F334" s="115" t="s">
        <v>397</v>
      </c>
      <c r="G334" s="105"/>
      <c r="H334" s="198">
        <v>0</v>
      </c>
    </row>
    <row r="335" spans="1:8" ht="17.25" customHeight="1" hidden="1">
      <c r="A335" s="114" t="s">
        <v>212</v>
      </c>
      <c r="B335" s="105" t="s">
        <v>454</v>
      </c>
      <c r="C335" s="119">
        <v>2</v>
      </c>
      <c r="D335" s="105" t="s">
        <v>381</v>
      </c>
      <c r="E335" s="105" t="s">
        <v>493</v>
      </c>
      <c r="F335" s="115" t="s">
        <v>397</v>
      </c>
      <c r="G335" s="105" t="s">
        <v>213</v>
      </c>
      <c r="H335" s="198">
        <v>0</v>
      </c>
    </row>
    <row r="336" spans="1:8" ht="45" customHeight="1">
      <c r="A336" s="117" t="s">
        <v>413</v>
      </c>
      <c r="B336" s="105" t="s">
        <v>454</v>
      </c>
      <c r="C336" s="119">
        <v>2</v>
      </c>
      <c r="D336" s="105" t="s">
        <v>381</v>
      </c>
      <c r="E336" s="105" t="s">
        <v>414</v>
      </c>
      <c r="F336" s="115"/>
      <c r="G336" s="105"/>
      <c r="H336" s="198">
        <v>5198</v>
      </c>
    </row>
    <row r="337" spans="1:8" ht="17.25" customHeight="1">
      <c r="A337" s="67" t="s">
        <v>396</v>
      </c>
      <c r="B337" s="105" t="s">
        <v>454</v>
      </c>
      <c r="C337" s="119">
        <v>2</v>
      </c>
      <c r="D337" s="105" t="s">
        <v>381</v>
      </c>
      <c r="E337" s="105" t="s">
        <v>414</v>
      </c>
      <c r="F337" s="115" t="s">
        <v>397</v>
      </c>
      <c r="G337" s="105"/>
      <c r="H337" s="198">
        <v>5198</v>
      </c>
    </row>
    <row r="338" spans="1:8" ht="18" customHeight="1">
      <c r="A338" s="114" t="s">
        <v>212</v>
      </c>
      <c r="B338" s="105" t="s">
        <v>454</v>
      </c>
      <c r="C338" s="119">
        <v>2</v>
      </c>
      <c r="D338" s="105" t="s">
        <v>381</v>
      </c>
      <c r="E338" s="105" t="s">
        <v>414</v>
      </c>
      <c r="F338" s="115" t="s">
        <v>397</v>
      </c>
      <c r="G338" s="105" t="s">
        <v>213</v>
      </c>
      <c r="H338" s="198">
        <v>5198</v>
      </c>
    </row>
    <row r="339" spans="1:8" ht="26.25" customHeight="1" hidden="1">
      <c r="A339" s="117" t="s">
        <v>494</v>
      </c>
      <c r="B339" s="105" t="s">
        <v>454</v>
      </c>
      <c r="C339" s="119">
        <v>2</v>
      </c>
      <c r="D339" s="105" t="s">
        <v>381</v>
      </c>
      <c r="E339" s="105" t="s">
        <v>495</v>
      </c>
      <c r="F339" s="115"/>
      <c r="G339" s="105"/>
      <c r="H339" s="198">
        <v>0</v>
      </c>
    </row>
    <row r="340" spans="1:8" ht="26.25" customHeight="1" hidden="1">
      <c r="A340" s="67" t="s">
        <v>396</v>
      </c>
      <c r="B340" s="105" t="s">
        <v>454</v>
      </c>
      <c r="C340" s="119">
        <v>2</v>
      </c>
      <c r="D340" s="105" t="s">
        <v>381</v>
      </c>
      <c r="E340" s="105" t="s">
        <v>495</v>
      </c>
      <c r="F340" s="115" t="s">
        <v>397</v>
      </c>
      <c r="G340" s="105"/>
      <c r="H340" s="198">
        <v>0</v>
      </c>
    </row>
    <row r="341" spans="1:8" ht="21" customHeight="1" hidden="1">
      <c r="A341" s="114" t="s">
        <v>212</v>
      </c>
      <c r="B341" s="105" t="s">
        <v>454</v>
      </c>
      <c r="C341" s="119">
        <v>2</v>
      </c>
      <c r="D341" s="105" t="s">
        <v>381</v>
      </c>
      <c r="E341" s="105" t="s">
        <v>495</v>
      </c>
      <c r="F341" s="115" t="s">
        <v>397</v>
      </c>
      <c r="G341" s="105" t="s">
        <v>213</v>
      </c>
      <c r="H341" s="198">
        <v>0</v>
      </c>
    </row>
    <row r="342" spans="1:8" ht="17.25" customHeight="1">
      <c r="A342" s="117" t="s">
        <v>494</v>
      </c>
      <c r="B342" s="105" t="s">
        <v>454</v>
      </c>
      <c r="C342" s="105" t="s">
        <v>260</v>
      </c>
      <c r="D342" s="105" t="s">
        <v>381</v>
      </c>
      <c r="E342" s="105" t="s">
        <v>495</v>
      </c>
      <c r="F342" s="115"/>
      <c r="G342" s="105"/>
      <c r="H342" s="198">
        <v>93135.9</v>
      </c>
    </row>
    <row r="343" spans="1:8" ht="17.25" customHeight="1">
      <c r="A343" s="67" t="s">
        <v>396</v>
      </c>
      <c r="B343" s="105" t="s">
        <v>454</v>
      </c>
      <c r="C343" s="105" t="s">
        <v>260</v>
      </c>
      <c r="D343" s="105" t="s">
        <v>381</v>
      </c>
      <c r="E343" s="105" t="s">
        <v>495</v>
      </c>
      <c r="F343" s="115" t="s">
        <v>397</v>
      </c>
      <c r="G343" s="105"/>
      <c r="H343" s="198">
        <v>93135.9</v>
      </c>
    </row>
    <row r="344" spans="1:8" ht="17.25" customHeight="1">
      <c r="A344" s="114" t="s">
        <v>212</v>
      </c>
      <c r="B344" s="105" t="s">
        <v>454</v>
      </c>
      <c r="C344" s="105" t="s">
        <v>260</v>
      </c>
      <c r="D344" s="105" t="s">
        <v>381</v>
      </c>
      <c r="E344" s="105" t="s">
        <v>495</v>
      </c>
      <c r="F344" s="115" t="s">
        <v>397</v>
      </c>
      <c r="G344" s="105" t="s">
        <v>213</v>
      </c>
      <c r="H344" s="198">
        <v>93135.9</v>
      </c>
    </row>
    <row r="345" spans="1:8" ht="17.25" customHeight="1">
      <c r="A345" s="117" t="s">
        <v>494</v>
      </c>
      <c r="B345" s="105" t="s">
        <v>454</v>
      </c>
      <c r="C345" s="119">
        <v>2</v>
      </c>
      <c r="D345" s="105" t="s">
        <v>381</v>
      </c>
      <c r="E345" s="105" t="s">
        <v>496</v>
      </c>
      <c r="F345" s="115"/>
      <c r="G345" s="105"/>
      <c r="H345" s="198">
        <v>11100</v>
      </c>
    </row>
    <row r="346" spans="1:8" ht="17.25" customHeight="1">
      <c r="A346" s="67" t="s">
        <v>396</v>
      </c>
      <c r="B346" s="105" t="s">
        <v>454</v>
      </c>
      <c r="C346" s="119">
        <v>2</v>
      </c>
      <c r="D346" s="105" t="s">
        <v>381</v>
      </c>
      <c r="E346" s="105" t="s">
        <v>496</v>
      </c>
      <c r="F346" s="115" t="s">
        <v>397</v>
      </c>
      <c r="G346" s="105"/>
      <c r="H346" s="198">
        <v>11100</v>
      </c>
    </row>
    <row r="347" spans="1:8" ht="17.25" customHeight="1">
      <c r="A347" s="114" t="s">
        <v>212</v>
      </c>
      <c r="B347" s="105" t="s">
        <v>454</v>
      </c>
      <c r="C347" s="119">
        <v>2</v>
      </c>
      <c r="D347" s="105" t="s">
        <v>381</v>
      </c>
      <c r="E347" s="105" t="s">
        <v>496</v>
      </c>
      <c r="F347" s="115" t="s">
        <v>397</v>
      </c>
      <c r="G347" s="105" t="s">
        <v>213</v>
      </c>
      <c r="H347" s="198">
        <v>11100</v>
      </c>
    </row>
    <row r="348" spans="1:8" s="143" customFormat="1" ht="36.75" customHeight="1">
      <c r="A348" s="137" t="s">
        <v>268</v>
      </c>
      <c r="B348" s="121" t="s">
        <v>454</v>
      </c>
      <c r="C348" s="121" t="s">
        <v>262</v>
      </c>
      <c r="D348" s="121" t="s">
        <v>300</v>
      </c>
      <c r="E348" s="121" t="s">
        <v>301</v>
      </c>
      <c r="F348" s="121"/>
      <c r="G348" s="103"/>
      <c r="H348" s="197">
        <v>157197.9</v>
      </c>
    </row>
    <row r="349" spans="1:8" ht="36.75" customHeight="1">
      <c r="A349" s="114" t="s">
        <v>497</v>
      </c>
      <c r="B349" s="105" t="s">
        <v>454</v>
      </c>
      <c r="C349" s="119">
        <v>3</v>
      </c>
      <c r="D349" s="105" t="s">
        <v>298</v>
      </c>
      <c r="E349" s="105" t="s">
        <v>301</v>
      </c>
      <c r="F349" s="115"/>
      <c r="G349" s="105"/>
      <c r="H349" s="198">
        <v>149731.9</v>
      </c>
    </row>
    <row r="350" spans="1:8" ht="24" customHeight="1">
      <c r="A350" s="114" t="s">
        <v>394</v>
      </c>
      <c r="B350" s="105" t="s">
        <v>454</v>
      </c>
      <c r="C350" s="119">
        <v>3</v>
      </c>
      <c r="D350" s="105" t="s">
        <v>298</v>
      </c>
      <c r="E350" s="105" t="s">
        <v>395</v>
      </c>
      <c r="F350" s="115"/>
      <c r="G350" s="105"/>
      <c r="H350" s="198">
        <v>149731.9</v>
      </c>
    </row>
    <row r="351" spans="1:8" ht="17.25" customHeight="1">
      <c r="A351" s="114" t="s">
        <v>396</v>
      </c>
      <c r="B351" s="105" t="s">
        <v>454</v>
      </c>
      <c r="C351" s="119">
        <v>3</v>
      </c>
      <c r="D351" s="105" t="s">
        <v>298</v>
      </c>
      <c r="E351" s="105" t="s">
        <v>395</v>
      </c>
      <c r="F351" s="115" t="s">
        <v>397</v>
      </c>
      <c r="G351" s="105"/>
      <c r="H351" s="198">
        <v>149731.9</v>
      </c>
    </row>
    <row r="352" spans="1:8" ht="17.25" customHeight="1">
      <c r="A352" s="67" t="s">
        <v>214</v>
      </c>
      <c r="B352" s="105" t="s">
        <v>454</v>
      </c>
      <c r="C352" s="119">
        <v>3</v>
      </c>
      <c r="D352" s="105" t="s">
        <v>298</v>
      </c>
      <c r="E352" s="105" t="s">
        <v>395</v>
      </c>
      <c r="F352" s="115" t="s">
        <v>397</v>
      </c>
      <c r="G352" s="105" t="s">
        <v>215</v>
      </c>
      <c r="H352" s="198">
        <v>149731.9</v>
      </c>
    </row>
    <row r="353" spans="1:8" ht="32.25" customHeight="1">
      <c r="A353" s="114" t="s">
        <v>498</v>
      </c>
      <c r="B353" s="105" t="s">
        <v>454</v>
      </c>
      <c r="C353" s="119">
        <v>3</v>
      </c>
      <c r="D353" s="105" t="s">
        <v>326</v>
      </c>
      <c r="E353" s="105" t="s">
        <v>301</v>
      </c>
      <c r="F353" s="115"/>
      <c r="G353" s="105"/>
      <c r="H353" s="198">
        <v>3088.2</v>
      </c>
    </row>
    <row r="354" spans="1:8" ht="20.25" customHeight="1">
      <c r="A354" s="114" t="s">
        <v>479</v>
      </c>
      <c r="B354" s="105" t="s">
        <v>454</v>
      </c>
      <c r="C354" s="119">
        <v>3</v>
      </c>
      <c r="D354" s="105" t="s">
        <v>326</v>
      </c>
      <c r="E354" s="105" t="s">
        <v>480</v>
      </c>
      <c r="F354" s="115"/>
      <c r="G354" s="105"/>
      <c r="H354" s="198">
        <v>776</v>
      </c>
    </row>
    <row r="355" spans="1:8" ht="17.25" customHeight="1">
      <c r="A355" s="117" t="s">
        <v>396</v>
      </c>
      <c r="B355" s="105" t="s">
        <v>454</v>
      </c>
      <c r="C355" s="119">
        <v>3</v>
      </c>
      <c r="D355" s="105" t="s">
        <v>326</v>
      </c>
      <c r="E355" s="105" t="s">
        <v>480</v>
      </c>
      <c r="F355" s="115" t="s">
        <v>397</v>
      </c>
      <c r="G355" s="105"/>
      <c r="H355" s="198">
        <v>776</v>
      </c>
    </row>
    <row r="356" spans="1:8" ht="17.25" customHeight="1">
      <c r="A356" s="67" t="s">
        <v>214</v>
      </c>
      <c r="B356" s="105" t="s">
        <v>454</v>
      </c>
      <c r="C356" s="119">
        <v>3</v>
      </c>
      <c r="D356" s="105" t="s">
        <v>326</v>
      </c>
      <c r="E356" s="105" t="s">
        <v>480</v>
      </c>
      <c r="F356" s="115" t="s">
        <v>397</v>
      </c>
      <c r="G356" s="105" t="s">
        <v>215</v>
      </c>
      <c r="H356" s="198">
        <v>776</v>
      </c>
    </row>
    <row r="357" spans="1:8" ht="17.25" customHeight="1">
      <c r="A357" s="114" t="s">
        <v>499</v>
      </c>
      <c r="B357" s="105" t="s">
        <v>454</v>
      </c>
      <c r="C357" s="119">
        <v>3</v>
      </c>
      <c r="D357" s="105" t="s">
        <v>326</v>
      </c>
      <c r="E357" s="105" t="s">
        <v>500</v>
      </c>
      <c r="F357" s="115"/>
      <c r="G357" s="105"/>
      <c r="H357" s="198">
        <v>200</v>
      </c>
    </row>
    <row r="358" spans="1:8" ht="17.25" customHeight="1">
      <c r="A358" s="67" t="s">
        <v>396</v>
      </c>
      <c r="B358" s="105" t="s">
        <v>454</v>
      </c>
      <c r="C358" s="119">
        <v>3</v>
      </c>
      <c r="D358" s="105" t="s">
        <v>326</v>
      </c>
      <c r="E358" s="105" t="s">
        <v>500</v>
      </c>
      <c r="F358" s="115" t="s">
        <v>397</v>
      </c>
      <c r="G358" s="105"/>
      <c r="H358" s="198">
        <v>200</v>
      </c>
    </row>
    <row r="359" spans="1:8" ht="17.25" customHeight="1">
      <c r="A359" s="67" t="s">
        <v>214</v>
      </c>
      <c r="B359" s="105" t="s">
        <v>454</v>
      </c>
      <c r="C359" s="119">
        <v>3</v>
      </c>
      <c r="D359" s="105" t="s">
        <v>326</v>
      </c>
      <c r="E359" s="105" t="s">
        <v>500</v>
      </c>
      <c r="F359" s="115" t="s">
        <v>397</v>
      </c>
      <c r="G359" s="105" t="s">
        <v>215</v>
      </c>
      <c r="H359" s="198">
        <v>200</v>
      </c>
    </row>
    <row r="360" spans="1:8" ht="28.5" customHeight="1">
      <c r="A360" s="114" t="s">
        <v>501</v>
      </c>
      <c r="B360" s="105" t="s">
        <v>454</v>
      </c>
      <c r="C360" s="119">
        <v>3</v>
      </c>
      <c r="D360" s="105" t="s">
        <v>326</v>
      </c>
      <c r="E360" s="105" t="s">
        <v>502</v>
      </c>
      <c r="F360" s="115"/>
      <c r="G360" s="105"/>
      <c r="H360" s="198">
        <v>2112.2</v>
      </c>
    </row>
    <row r="361" spans="1:8" ht="17.25" customHeight="1">
      <c r="A361" s="114" t="s">
        <v>396</v>
      </c>
      <c r="B361" s="105" t="s">
        <v>454</v>
      </c>
      <c r="C361" s="119">
        <v>3</v>
      </c>
      <c r="D361" s="105" t="s">
        <v>326</v>
      </c>
      <c r="E361" s="105" t="s">
        <v>502</v>
      </c>
      <c r="F361" s="115" t="s">
        <v>397</v>
      </c>
      <c r="G361" s="105"/>
      <c r="H361" s="198">
        <v>2112.2</v>
      </c>
    </row>
    <row r="362" spans="1:8" ht="17.25" customHeight="1">
      <c r="A362" s="67" t="s">
        <v>214</v>
      </c>
      <c r="B362" s="105" t="s">
        <v>454</v>
      </c>
      <c r="C362" s="119">
        <v>3</v>
      </c>
      <c r="D362" s="105" t="s">
        <v>326</v>
      </c>
      <c r="E362" s="105" t="s">
        <v>502</v>
      </c>
      <c r="F362" s="115" t="s">
        <v>397</v>
      </c>
      <c r="G362" s="105" t="s">
        <v>215</v>
      </c>
      <c r="H362" s="198">
        <v>2112.2</v>
      </c>
    </row>
    <row r="363" spans="1:8" ht="22.5" customHeight="1" hidden="1">
      <c r="A363" s="114" t="s">
        <v>220</v>
      </c>
      <c r="B363" s="105" t="s">
        <v>454</v>
      </c>
      <c r="C363" s="119">
        <v>3</v>
      </c>
      <c r="D363" s="105" t="s">
        <v>326</v>
      </c>
      <c r="E363" s="105" t="s">
        <v>502</v>
      </c>
      <c r="F363" s="115" t="s">
        <v>397</v>
      </c>
      <c r="G363" s="105" t="s">
        <v>221</v>
      </c>
      <c r="H363" s="198">
        <v>0</v>
      </c>
    </row>
    <row r="364" spans="1:8" ht="31.5" customHeight="1">
      <c r="A364" s="114" t="s">
        <v>503</v>
      </c>
      <c r="B364" s="105" t="s">
        <v>454</v>
      </c>
      <c r="C364" s="119">
        <v>3</v>
      </c>
      <c r="D364" s="105" t="s">
        <v>365</v>
      </c>
      <c r="E364" s="105" t="s">
        <v>301</v>
      </c>
      <c r="F364" s="115"/>
      <c r="G364" s="105"/>
      <c r="H364" s="198">
        <v>4377.799999999999</v>
      </c>
    </row>
    <row r="365" spans="1:8" ht="17.25" customHeight="1">
      <c r="A365" s="114" t="s">
        <v>467</v>
      </c>
      <c r="B365" s="105" t="s">
        <v>454</v>
      </c>
      <c r="C365" s="119">
        <v>3</v>
      </c>
      <c r="D365" s="105" t="s">
        <v>365</v>
      </c>
      <c r="E365" s="105" t="s">
        <v>410</v>
      </c>
      <c r="F365" s="115"/>
      <c r="G365" s="105"/>
      <c r="H365" s="198">
        <v>1900</v>
      </c>
    </row>
    <row r="366" spans="1:8" ht="17.25" customHeight="1">
      <c r="A366" s="67" t="s">
        <v>396</v>
      </c>
      <c r="B366" s="105" t="s">
        <v>454</v>
      </c>
      <c r="C366" s="119">
        <v>3</v>
      </c>
      <c r="D366" s="105" t="s">
        <v>365</v>
      </c>
      <c r="E366" s="105" t="s">
        <v>410</v>
      </c>
      <c r="F366" s="115" t="s">
        <v>397</v>
      </c>
      <c r="G366" s="105"/>
      <c r="H366" s="198">
        <v>1900</v>
      </c>
    </row>
    <row r="367" spans="1:8" s="120" customFormat="1" ht="17.25" customHeight="1">
      <c r="A367" s="67" t="s">
        <v>214</v>
      </c>
      <c r="B367" s="105" t="s">
        <v>454</v>
      </c>
      <c r="C367" s="119">
        <v>3</v>
      </c>
      <c r="D367" s="105" t="s">
        <v>365</v>
      </c>
      <c r="E367" s="105" t="s">
        <v>410</v>
      </c>
      <c r="F367" s="115" t="s">
        <v>397</v>
      </c>
      <c r="G367" s="105" t="s">
        <v>215</v>
      </c>
      <c r="H367" s="198">
        <v>1900</v>
      </c>
    </row>
    <row r="368" spans="1:8" ht="32.25" customHeight="1">
      <c r="A368" s="114" t="s">
        <v>504</v>
      </c>
      <c r="B368" s="105" t="s">
        <v>454</v>
      </c>
      <c r="C368" s="119">
        <v>3</v>
      </c>
      <c r="D368" s="105" t="s">
        <v>365</v>
      </c>
      <c r="E368" s="105" t="s">
        <v>505</v>
      </c>
      <c r="F368" s="115"/>
      <c r="G368" s="105"/>
      <c r="H368" s="198">
        <v>1348.1999999999998</v>
      </c>
    </row>
    <row r="369" spans="1:8" ht="17.25" customHeight="1">
      <c r="A369" s="67" t="s">
        <v>396</v>
      </c>
      <c r="B369" s="105" t="s">
        <v>454</v>
      </c>
      <c r="C369" s="119">
        <v>3</v>
      </c>
      <c r="D369" s="105" t="s">
        <v>365</v>
      </c>
      <c r="E369" s="105" t="s">
        <v>505</v>
      </c>
      <c r="F369" s="115" t="s">
        <v>397</v>
      </c>
      <c r="G369" s="105"/>
      <c r="H369" s="198">
        <v>1348.1999999999998</v>
      </c>
    </row>
    <row r="370" spans="1:8" ht="17.25" customHeight="1">
      <c r="A370" s="67" t="s">
        <v>214</v>
      </c>
      <c r="B370" s="105" t="s">
        <v>454</v>
      </c>
      <c r="C370" s="119">
        <v>3</v>
      </c>
      <c r="D370" s="105" t="s">
        <v>365</v>
      </c>
      <c r="E370" s="105" t="s">
        <v>505</v>
      </c>
      <c r="F370" s="115" t="s">
        <v>397</v>
      </c>
      <c r="G370" s="105" t="s">
        <v>215</v>
      </c>
      <c r="H370" s="198">
        <v>1348.1999999999998</v>
      </c>
    </row>
    <row r="371" spans="1:8" ht="18" customHeight="1">
      <c r="A371" s="114" t="s">
        <v>490</v>
      </c>
      <c r="B371" s="105" t="s">
        <v>454</v>
      </c>
      <c r="C371" s="119">
        <v>3</v>
      </c>
      <c r="D371" s="105" t="s">
        <v>365</v>
      </c>
      <c r="E371" s="105" t="s">
        <v>471</v>
      </c>
      <c r="F371" s="115"/>
      <c r="G371" s="105"/>
      <c r="H371" s="198">
        <v>429.6</v>
      </c>
    </row>
    <row r="372" spans="1:8" ht="17.25" customHeight="1">
      <c r="A372" s="67" t="s">
        <v>396</v>
      </c>
      <c r="B372" s="105" t="s">
        <v>454</v>
      </c>
      <c r="C372" s="119">
        <v>3</v>
      </c>
      <c r="D372" s="105" t="s">
        <v>365</v>
      </c>
      <c r="E372" s="105" t="s">
        <v>471</v>
      </c>
      <c r="F372" s="115" t="s">
        <v>397</v>
      </c>
      <c r="G372" s="105"/>
      <c r="H372" s="198">
        <v>429.6</v>
      </c>
    </row>
    <row r="373" spans="1:8" ht="17.25" customHeight="1">
      <c r="A373" s="67" t="s">
        <v>214</v>
      </c>
      <c r="B373" s="105" t="s">
        <v>454</v>
      </c>
      <c r="C373" s="119">
        <v>3</v>
      </c>
      <c r="D373" s="105" t="s">
        <v>365</v>
      </c>
      <c r="E373" s="105" t="s">
        <v>471</v>
      </c>
      <c r="F373" s="115" t="s">
        <v>397</v>
      </c>
      <c r="G373" s="105" t="s">
        <v>215</v>
      </c>
      <c r="H373" s="198">
        <v>429.6</v>
      </c>
    </row>
    <row r="374" spans="1:8" ht="42.75" customHeight="1">
      <c r="A374" s="117" t="s">
        <v>413</v>
      </c>
      <c r="B374" s="105" t="s">
        <v>454</v>
      </c>
      <c r="C374" s="119">
        <v>3</v>
      </c>
      <c r="D374" s="105" t="s">
        <v>365</v>
      </c>
      <c r="E374" s="105" t="s">
        <v>414</v>
      </c>
      <c r="F374" s="115"/>
      <c r="G374" s="105"/>
      <c r="H374" s="198">
        <v>700</v>
      </c>
    </row>
    <row r="375" spans="1:8" ht="15" customHeight="1">
      <c r="A375" s="117" t="s">
        <v>396</v>
      </c>
      <c r="B375" s="105" t="s">
        <v>454</v>
      </c>
      <c r="C375" s="119">
        <v>3</v>
      </c>
      <c r="D375" s="105" t="s">
        <v>365</v>
      </c>
      <c r="E375" s="105" t="s">
        <v>414</v>
      </c>
      <c r="F375" s="115" t="s">
        <v>397</v>
      </c>
      <c r="G375" s="105"/>
      <c r="H375" s="198">
        <v>700</v>
      </c>
    </row>
    <row r="376" spans="1:8" ht="15" customHeight="1">
      <c r="A376" s="114" t="s">
        <v>212</v>
      </c>
      <c r="B376" s="105" t="s">
        <v>454</v>
      </c>
      <c r="C376" s="119">
        <v>3</v>
      </c>
      <c r="D376" s="105" t="s">
        <v>365</v>
      </c>
      <c r="E376" s="105" t="s">
        <v>414</v>
      </c>
      <c r="F376" s="115" t="s">
        <v>397</v>
      </c>
      <c r="G376" s="105" t="s">
        <v>213</v>
      </c>
      <c r="H376" s="198">
        <v>700</v>
      </c>
    </row>
    <row r="377" spans="1:8" s="143" customFormat="1" ht="36" customHeight="1">
      <c r="A377" s="137" t="s">
        <v>506</v>
      </c>
      <c r="B377" s="121" t="s">
        <v>454</v>
      </c>
      <c r="C377" s="121" t="s">
        <v>265</v>
      </c>
      <c r="D377" s="121" t="s">
        <v>300</v>
      </c>
      <c r="E377" s="121" t="s">
        <v>301</v>
      </c>
      <c r="F377" s="121"/>
      <c r="G377" s="103"/>
      <c r="H377" s="197">
        <v>926</v>
      </c>
    </row>
    <row r="378" spans="1:8" ht="40.5" customHeight="1">
      <c r="A378" s="114" t="s">
        <v>507</v>
      </c>
      <c r="B378" s="115" t="s">
        <v>454</v>
      </c>
      <c r="C378" s="115" t="s">
        <v>265</v>
      </c>
      <c r="D378" s="115" t="s">
        <v>298</v>
      </c>
      <c r="E378" s="115" t="s">
        <v>301</v>
      </c>
      <c r="F378" s="115"/>
      <c r="G378" s="105"/>
      <c r="H378" s="198">
        <v>926</v>
      </c>
    </row>
    <row r="379" spans="1:8" ht="35.25" customHeight="1">
      <c r="A379" s="114" t="s">
        <v>508</v>
      </c>
      <c r="B379" s="115" t="s">
        <v>454</v>
      </c>
      <c r="C379" s="115" t="s">
        <v>265</v>
      </c>
      <c r="D379" s="115" t="s">
        <v>298</v>
      </c>
      <c r="E379" s="115" t="s">
        <v>509</v>
      </c>
      <c r="F379" s="115"/>
      <c r="G379" s="105"/>
      <c r="H379" s="198">
        <v>686</v>
      </c>
    </row>
    <row r="380" spans="1:8" ht="27" customHeight="1">
      <c r="A380" s="67" t="s">
        <v>311</v>
      </c>
      <c r="B380" s="115" t="s">
        <v>454</v>
      </c>
      <c r="C380" s="115" t="s">
        <v>265</v>
      </c>
      <c r="D380" s="115" t="s">
        <v>298</v>
      </c>
      <c r="E380" s="115" t="s">
        <v>509</v>
      </c>
      <c r="F380" s="115" t="s">
        <v>312</v>
      </c>
      <c r="G380" s="105"/>
      <c r="H380" s="198">
        <v>166</v>
      </c>
    </row>
    <row r="381" spans="1:8" ht="17.25" customHeight="1">
      <c r="A381" s="67" t="s">
        <v>220</v>
      </c>
      <c r="B381" s="115" t="s">
        <v>454</v>
      </c>
      <c r="C381" s="115" t="s">
        <v>265</v>
      </c>
      <c r="D381" s="115" t="s">
        <v>298</v>
      </c>
      <c r="E381" s="115" t="s">
        <v>509</v>
      </c>
      <c r="F381" s="115" t="s">
        <v>312</v>
      </c>
      <c r="G381" s="105" t="s">
        <v>221</v>
      </c>
      <c r="H381" s="198">
        <v>166</v>
      </c>
    </row>
    <row r="382" spans="1:8" ht="17.25" customHeight="1">
      <c r="A382" s="67" t="s">
        <v>396</v>
      </c>
      <c r="B382" s="115" t="s">
        <v>454</v>
      </c>
      <c r="C382" s="115" t="s">
        <v>265</v>
      </c>
      <c r="D382" s="115" t="s">
        <v>298</v>
      </c>
      <c r="E382" s="115" t="s">
        <v>509</v>
      </c>
      <c r="F382" s="115" t="s">
        <v>397</v>
      </c>
      <c r="G382" s="105"/>
      <c r="H382" s="198">
        <v>520</v>
      </c>
    </row>
    <row r="383" spans="1:8" ht="17.25" customHeight="1">
      <c r="A383" s="114" t="s">
        <v>220</v>
      </c>
      <c r="B383" s="115" t="s">
        <v>454</v>
      </c>
      <c r="C383" s="115" t="s">
        <v>265</v>
      </c>
      <c r="D383" s="115" t="s">
        <v>298</v>
      </c>
      <c r="E383" s="115" t="s">
        <v>509</v>
      </c>
      <c r="F383" s="115" t="s">
        <v>397</v>
      </c>
      <c r="G383" s="105" t="s">
        <v>221</v>
      </c>
      <c r="H383" s="198">
        <v>520</v>
      </c>
    </row>
    <row r="384" spans="1:8" ht="33" customHeight="1">
      <c r="A384" s="67" t="s">
        <v>510</v>
      </c>
      <c r="B384" s="115" t="s">
        <v>454</v>
      </c>
      <c r="C384" s="115" t="s">
        <v>265</v>
      </c>
      <c r="D384" s="115" t="s">
        <v>298</v>
      </c>
      <c r="E384" s="115" t="s">
        <v>511</v>
      </c>
      <c r="F384" s="115"/>
      <c r="G384" s="105"/>
      <c r="H384" s="198">
        <v>240</v>
      </c>
    </row>
    <row r="385" spans="1:8" ht="17.25" customHeight="1">
      <c r="A385" s="67" t="s">
        <v>396</v>
      </c>
      <c r="B385" s="115" t="s">
        <v>454</v>
      </c>
      <c r="C385" s="115" t="s">
        <v>265</v>
      </c>
      <c r="D385" s="115" t="s">
        <v>298</v>
      </c>
      <c r="E385" s="115" t="s">
        <v>511</v>
      </c>
      <c r="F385" s="115" t="s">
        <v>397</v>
      </c>
      <c r="G385" s="105" t="s">
        <v>217</v>
      </c>
      <c r="H385" s="198">
        <v>240</v>
      </c>
    </row>
    <row r="386" spans="1:8" s="143" customFormat="1" ht="44.25" customHeight="1">
      <c r="A386" s="137" t="s">
        <v>512</v>
      </c>
      <c r="B386" s="121" t="s">
        <v>454</v>
      </c>
      <c r="C386" s="121" t="s">
        <v>483</v>
      </c>
      <c r="D386" s="121" t="s">
        <v>300</v>
      </c>
      <c r="E386" s="121" t="s">
        <v>301</v>
      </c>
      <c r="F386" s="121"/>
      <c r="G386" s="103"/>
      <c r="H386" s="197">
        <v>11658</v>
      </c>
    </row>
    <row r="387" spans="1:8" ht="33.75" customHeight="1">
      <c r="A387" s="114" t="s">
        <v>513</v>
      </c>
      <c r="B387" s="115" t="s">
        <v>454</v>
      </c>
      <c r="C387" s="115" t="s">
        <v>483</v>
      </c>
      <c r="D387" s="115" t="s">
        <v>298</v>
      </c>
      <c r="E387" s="115" t="s">
        <v>301</v>
      </c>
      <c r="F387" s="115"/>
      <c r="G387" s="105"/>
      <c r="H387" s="198">
        <v>11658</v>
      </c>
    </row>
    <row r="388" spans="1:8" ht="40.5" customHeight="1">
      <c r="A388" s="114" t="s">
        <v>514</v>
      </c>
      <c r="B388" s="115" t="s">
        <v>454</v>
      </c>
      <c r="C388" s="115" t="s">
        <v>483</v>
      </c>
      <c r="D388" s="115" t="s">
        <v>298</v>
      </c>
      <c r="E388" s="115" t="s">
        <v>515</v>
      </c>
      <c r="F388" s="115"/>
      <c r="G388" s="105"/>
      <c r="H388" s="198">
        <v>2500</v>
      </c>
    </row>
    <row r="389" spans="1:8" ht="17.25" customHeight="1">
      <c r="A389" s="67" t="s">
        <v>396</v>
      </c>
      <c r="B389" s="115" t="s">
        <v>454</v>
      </c>
      <c r="C389" s="115" t="s">
        <v>483</v>
      </c>
      <c r="D389" s="115" t="s">
        <v>298</v>
      </c>
      <c r="E389" s="115" t="s">
        <v>515</v>
      </c>
      <c r="F389" s="115" t="s">
        <v>397</v>
      </c>
      <c r="G389" s="105"/>
      <c r="H389" s="198">
        <v>2500</v>
      </c>
    </row>
    <row r="390" spans="1:8" ht="17.25" customHeight="1">
      <c r="A390" s="67" t="s">
        <v>218</v>
      </c>
      <c r="B390" s="115" t="s">
        <v>454</v>
      </c>
      <c r="C390" s="115" t="s">
        <v>483</v>
      </c>
      <c r="D390" s="115" t="s">
        <v>298</v>
      </c>
      <c r="E390" s="115" t="s">
        <v>515</v>
      </c>
      <c r="F390" s="115" t="s">
        <v>397</v>
      </c>
      <c r="G390" s="105" t="s">
        <v>219</v>
      </c>
      <c r="H390" s="198">
        <v>2500</v>
      </c>
    </row>
    <row r="391" spans="1:8" s="120" customFormat="1" ht="17.25" customHeight="1" hidden="1">
      <c r="A391" s="114" t="s">
        <v>220</v>
      </c>
      <c r="B391" s="115" t="s">
        <v>454</v>
      </c>
      <c r="C391" s="115" t="s">
        <v>483</v>
      </c>
      <c r="D391" s="115" t="s">
        <v>298</v>
      </c>
      <c r="E391" s="115" t="s">
        <v>515</v>
      </c>
      <c r="F391" s="115" t="s">
        <v>397</v>
      </c>
      <c r="G391" s="105" t="s">
        <v>221</v>
      </c>
      <c r="H391" s="198">
        <v>0</v>
      </c>
    </row>
    <row r="392" spans="1:8" s="120" customFormat="1" ht="18" customHeight="1">
      <c r="A392" s="114" t="s">
        <v>516</v>
      </c>
      <c r="B392" s="115" t="s">
        <v>454</v>
      </c>
      <c r="C392" s="115" t="s">
        <v>483</v>
      </c>
      <c r="D392" s="115" t="s">
        <v>298</v>
      </c>
      <c r="E392" s="115" t="s">
        <v>517</v>
      </c>
      <c r="F392" s="115"/>
      <c r="G392" s="105"/>
      <c r="H392" s="198">
        <v>2093.6</v>
      </c>
    </row>
    <row r="393" spans="1:8" s="120" customFormat="1" ht="27.75" customHeight="1">
      <c r="A393" s="114" t="s">
        <v>311</v>
      </c>
      <c r="B393" s="115" t="s">
        <v>454</v>
      </c>
      <c r="C393" s="115" t="s">
        <v>483</v>
      </c>
      <c r="D393" s="115" t="s">
        <v>298</v>
      </c>
      <c r="E393" s="115" t="s">
        <v>517</v>
      </c>
      <c r="F393" s="115" t="s">
        <v>312</v>
      </c>
      <c r="G393" s="105"/>
      <c r="H393" s="198">
        <v>300</v>
      </c>
    </row>
    <row r="394" spans="1:8" s="120" customFormat="1" ht="18" customHeight="1">
      <c r="A394" s="67" t="s">
        <v>218</v>
      </c>
      <c r="B394" s="115" t="s">
        <v>454</v>
      </c>
      <c r="C394" s="115" t="s">
        <v>483</v>
      </c>
      <c r="D394" s="115" t="s">
        <v>298</v>
      </c>
      <c r="E394" s="115" t="s">
        <v>517</v>
      </c>
      <c r="F394" s="115" t="s">
        <v>312</v>
      </c>
      <c r="G394" s="105" t="s">
        <v>219</v>
      </c>
      <c r="H394" s="198">
        <v>300</v>
      </c>
    </row>
    <row r="395" spans="1:8" s="120" customFormat="1" ht="17.25" customHeight="1">
      <c r="A395" s="114" t="s">
        <v>396</v>
      </c>
      <c r="B395" s="115" t="s">
        <v>454</v>
      </c>
      <c r="C395" s="115" t="s">
        <v>483</v>
      </c>
      <c r="D395" s="115" t="s">
        <v>298</v>
      </c>
      <c r="E395" s="115" t="s">
        <v>517</v>
      </c>
      <c r="F395" s="115" t="s">
        <v>397</v>
      </c>
      <c r="G395" s="105"/>
      <c r="H395" s="198">
        <v>1793.6</v>
      </c>
    </row>
    <row r="396" spans="1:8" s="120" customFormat="1" ht="17.25" customHeight="1">
      <c r="A396" s="67" t="s">
        <v>218</v>
      </c>
      <c r="B396" s="115" t="s">
        <v>454</v>
      </c>
      <c r="C396" s="115" t="s">
        <v>483</v>
      </c>
      <c r="D396" s="115" t="s">
        <v>298</v>
      </c>
      <c r="E396" s="115" t="s">
        <v>517</v>
      </c>
      <c r="F396" s="115" t="s">
        <v>397</v>
      </c>
      <c r="G396" s="105" t="s">
        <v>219</v>
      </c>
      <c r="H396" s="198">
        <v>1793.6</v>
      </c>
    </row>
    <row r="397" spans="1:8" s="120" customFormat="1" ht="17.25" customHeight="1" hidden="1">
      <c r="A397" s="114" t="s">
        <v>220</v>
      </c>
      <c r="B397" s="115" t="s">
        <v>454</v>
      </c>
      <c r="C397" s="115" t="s">
        <v>483</v>
      </c>
      <c r="D397" s="115" t="s">
        <v>298</v>
      </c>
      <c r="E397" s="115" t="s">
        <v>517</v>
      </c>
      <c r="F397" s="115" t="s">
        <v>397</v>
      </c>
      <c r="G397" s="105" t="s">
        <v>221</v>
      </c>
      <c r="H397" s="198">
        <v>0</v>
      </c>
    </row>
    <row r="398" spans="1:8" s="120" customFormat="1" ht="21.75" customHeight="1">
      <c r="A398" s="114" t="s">
        <v>518</v>
      </c>
      <c r="B398" s="115" t="s">
        <v>454</v>
      </c>
      <c r="C398" s="115" t="s">
        <v>483</v>
      </c>
      <c r="D398" s="115" t="s">
        <v>298</v>
      </c>
      <c r="E398" s="115" t="s">
        <v>519</v>
      </c>
      <c r="F398" s="115"/>
      <c r="G398" s="105"/>
      <c r="H398" s="198">
        <v>1030.4</v>
      </c>
    </row>
    <row r="399" spans="1:8" s="120" customFormat="1" ht="17.25" customHeight="1">
      <c r="A399" s="67" t="s">
        <v>396</v>
      </c>
      <c r="B399" s="115" t="s">
        <v>454</v>
      </c>
      <c r="C399" s="115" t="s">
        <v>483</v>
      </c>
      <c r="D399" s="115" t="s">
        <v>298</v>
      </c>
      <c r="E399" s="115" t="s">
        <v>519</v>
      </c>
      <c r="F399" s="115" t="s">
        <v>397</v>
      </c>
      <c r="G399" s="105"/>
      <c r="H399" s="198">
        <v>1030.4</v>
      </c>
    </row>
    <row r="400" spans="1:8" s="120" customFormat="1" ht="17.25" customHeight="1">
      <c r="A400" s="67" t="s">
        <v>218</v>
      </c>
      <c r="B400" s="115" t="s">
        <v>454</v>
      </c>
      <c r="C400" s="115" t="s">
        <v>483</v>
      </c>
      <c r="D400" s="115" t="s">
        <v>298</v>
      </c>
      <c r="E400" s="115" t="s">
        <v>519</v>
      </c>
      <c r="F400" s="115" t="s">
        <v>397</v>
      </c>
      <c r="G400" s="105" t="s">
        <v>219</v>
      </c>
      <c r="H400" s="198">
        <v>1030.4</v>
      </c>
    </row>
    <row r="401" spans="1:8" s="120" customFormat="1" ht="17.25" customHeight="1" hidden="1">
      <c r="A401" s="114" t="s">
        <v>220</v>
      </c>
      <c r="B401" s="115" t="s">
        <v>454</v>
      </c>
      <c r="C401" s="115" t="s">
        <v>483</v>
      </c>
      <c r="D401" s="115" t="s">
        <v>298</v>
      </c>
      <c r="E401" s="115" t="s">
        <v>519</v>
      </c>
      <c r="F401" s="115" t="s">
        <v>397</v>
      </c>
      <c r="G401" s="105" t="s">
        <v>221</v>
      </c>
      <c r="H401" s="198">
        <v>0</v>
      </c>
    </row>
    <row r="402" spans="1:8" s="120" customFormat="1" ht="17.25" customHeight="1">
      <c r="A402" s="114" t="s">
        <v>520</v>
      </c>
      <c r="B402" s="115" t="s">
        <v>454</v>
      </c>
      <c r="C402" s="115" t="s">
        <v>483</v>
      </c>
      <c r="D402" s="115" t="s">
        <v>298</v>
      </c>
      <c r="E402" s="115" t="s">
        <v>521</v>
      </c>
      <c r="F402" s="115"/>
      <c r="G402" s="105"/>
      <c r="H402" s="198">
        <v>18</v>
      </c>
    </row>
    <row r="403" spans="1:8" s="120" customFormat="1" ht="17.25" customHeight="1">
      <c r="A403" s="67" t="s">
        <v>396</v>
      </c>
      <c r="B403" s="115" t="s">
        <v>454</v>
      </c>
      <c r="C403" s="115" t="s">
        <v>483</v>
      </c>
      <c r="D403" s="115" t="s">
        <v>298</v>
      </c>
      <c r="E403" s="115" t="s">
        <v>521</v>
      </c>
      <c r="F403" s="115" t="s">
        <v>397</v>
      </c>
      <c r="G403" s="105"/>
      <c r="H403" s="198">
        <v>18</v>
      </c>
    </row>
    <row r="404" spans="1:8" s="120" customFormat="1" ht="17.25" customHeight="1">
      <c r="A404" s="67" t="s">
        <v>218</v>
      </c>
      <c r="B404" s="115" t="s">
        <v>454</v>
      </c>
      <c r="C404" s="115" t="s">
        <v>483</v>
      </c>
      <c r="D404" s="115" t="s">
        <v>298</v>
      </c>
      <c r="E404" s="115" t="s">
        <v>521</v>
      </c>
      <c r="F404" s="115" t="s">
        <v>397</v>
      </c>
      <c r="G404" s="105" t="s">
        <v>219</v>
      </c>
      <c r="H404" s="198">
        <v>18</v>
      </c>
    </row>
    <row r="405" spans="1:8" s="120" customFormat="1" ht="21" customHeight="1">
      <c r="A405" s="67" t="s">
        <v>522</v>
      </c>
      <c r="B405" s="115" t="s">
        <v>454</v>
      </c>
      <c r="C405" s="115" t="s">
        <v>483</v>
      </c>
      <c r="D405" s="115" t="s">
        <v>298</v>
      </c>
      <c r="E405" s="115" t="s">
        <v>523</v>
      </c>
      <c r="F405" s="115"/>
      <c r="G405" s="105"/>
      <c r="H405" s="198">
        <v>6016</v>
      </c>
    </row>
    <row r="406" spans="1:8" s="120" customFormat="1" ht="21" customHeight="1">
      <c r="A406" s="67" t="s">
        <v>396</v>
      </c>
      <c r="B406" s="115" t="s">
        <v>454</v>
      </c>
      <c r="C406" s="115" t="s">
        <v>483</v>
      </c>
      <c r="D406" s="115" t="s">
        <v>298</v>
      </c>
      <c r="E406" s="115" t="s">
        <v>523</v>
      </c>
      <c r="F406" s="115" t="s">
        <v>397</v>
      </c>
      <c r="G406" s="105"/>
      <c r="H406" s="198">
        <v>6016</v>
      </c>
    </row>
    <row r="407" spans="1:8" s="120" customFormat="1" ht="19.5" customHeight="1">
      <c r="A407" s="67" t="s">
        <v>218</v>
      </c>
      <c r="B407" s="115" t="s">
        <v>454</v>
      </c>
      <c r="C407" s="115" t="s">
        <v>483</v>
      </c>
      <c r="D407" s="115" t="s">
        <v>298</v>
      </c>
      <c r="E407" s="115" t="s">
        <v>523</v>
      </c>
      <c r="F407" s="115" t="s">
        <v>397</v>
      </c>
      <c r="G407" s="105" t="s">
        <v>219</v>
      </c>
      <c r="H407" s="198">
        <v>6016</v>
      </c>
    </row>
    <row r="408" spans="1:8" s="143" customFormat="1" ht="44.25" customHeight="1">
      <c r="A408" s="137" t="s">
        <v>524</v>
      </c>
      <c r="B408" s="121" t="s">
        <v>454</v>
      </c>
      <c r="C408" s="121" t="s">
        <v>525</v>
      </c>
      <c r="D408" s="121" t="s">
        <v>300</v>
      </c>
      <c r="E408" s="121" t="s">
        <v>301</v>
      </c>
      <c r="F408" s="121"/>
      <c r="G408" s="103"/>
      <c r="H408" s="197">
        <v>530.6</v>
      </c>
    </row>
    <row r="409" spans="1:8" s="120" customFormat="1" ht="34.5" customHeight="1">
      <c r="A409" s="114" t="s">
        <v>526</v>
      </c>
      <c r="B409" s="105" t="s">
        <v>454</v>
      </c>
      <c r="C409" s="119">
        <v>7</v>
      </c>
      <c r="D409" s="105" t="s">
        <v>298</v>
      </c>
      <c r="E409" s="105" t="s">
        <v>301</v>
      </c>
      <c r="F409" s="115"/>
      <c r="G409" s="105"/>
      <c r="H409" s="198">
        <v>530.6</v>
      </c>
    </row>
    <row r="410" spans="1:8" s="120" customFormat="1" ht="17.25" customHeight="1">
      <c r="A410" s="114" t="s">
        <v>527</v>
      </c>
      <c r="B410" s="105" t="s">
        <v>454</v>
      </c>
      <c r="C410" s="119">
        <v>7</v>
      </c>
      <c r="D410" s="105" t="s">
        <v>298</v>
      </c>
      <c r="E410" s="105" t="s">
        <v>528</v>
      </c>
      <c r="F410" s="115"/>
      <c r="G410" s="105"/>
      <c r="H410" s="198">
        <v>530.6</v>
      </c>
    </row>
    <row r="411" spans="1:8" s="120" customFormat="1" ht="32.25" customHeight="1">
      <c r="A411" s="114" t="s">
        <v>311</v>
      </c>
      <c r="B411" s="105" t="s">
        <v>454</v>
      </c>
      <c r="C411" s="119">
        <v>7</v>
      </c>
      <c r="D411" s="105" t="s">
        <v>298</v>
      </c>
      <c r="E411" s="105" t="s">
        <v>528</v>
      </c>
      <c r="F411" s="115" t="s">
        <v>312</v>
      </c>
      <c r="G411" s="105"/>
      <c r="H411" s="198">
        <v>80.6</v>
      </c>
    </row>
    <row r="412" spans="1:8" s="120" customFormat="1" ht="17.25" customHeight="1">
      <c r="A412" s="114" t="s">
        <v>220</v>
      </c>
      <c r="B412" s="105" t="s">
        <v>454</v>
      </c>
      <c r="C412" s="119">
        <v>7</v>
      </c>
      <c r="D412" s="105" t="s">
        <v>298</v>
      </c>
      <c r="E412" s="105" t="s">
        <v>528</v>
      </c>
      <c r="F412" s="115" t="s">
        <v>312</v>
      </c>
      <c r="G412" s="105" t="s">
        <v>221</v>
      </c>
      <c r="H412" s="198">
        <v>80.6</v>
      </c>
    </row>
    <row r="413" spans="1:8" s="120" customFormat="1" ht="17.25" customHeight="1">
      <c r="A413" s="67" t="s">
        <v>396</v>
      </c>
      <c r="B413" s="105" t="s">
        <v>454</v>
      </c>
      <c r="C413" s="119">
        <v>7</v>
      </c>
      <c r="D413" s="105" t="s">
        <v>298</v>
      </c>
      <c r="E413" s="105" t="s">
        <v>528</v>
      </c>
      <c r="F413" s="115" t="s">
        <v>397</v>
      </c>
      <c r="G413" s="105"/>
      <c r="H413" s="198">
        <v>450</v>
      </c>
    </row>
    <row r="414" spans="1:8" s="120" customFormat="1" ht="17.25" customHeight="1">
      <c r="A414" s="114" t="s">
        <v>220</v>
      </c>
      <c r="B414" s="105" t="s">
        <v>454</v>
      </c>
      <c r="C414" s="119">
        <v>7</v>
      </c>
      <c r="D414" s="105" t="s">
        <v>298</v>
      </c>
      <c r="E414" s="105" t="s">
        <v>528</v>
      </c>
      <c r="F414" s="115" t="s">
        <v>397</v>
      </c>
      <c r="G414" s="105" t="s">
        <v>221</v>
      </c>
      <c r="H414" s="198">
        <v>450</v>
      </c>
    </row>
    <row r="415" spans="1:8" s="120" customFormat="1" ht="42" customHeight="1">
      <c r="A415" s="107" t="s">
        <v>529</v>
      </c>
      <c r="B415" s="103" t="s">
        <v>530</v>
      </c>
      <c r="C415" s="139">
        <v>0</v>
      </c>
      <c r="D415" s="103" t="s">
        <v>300</v>
      </c>
      <c r="E415" s="103" t="s">
        <v>301</v>
      </c>
      <c r="F415" s="121"/>
      <c r="G415" s="103"/>
      <c r="H415" s="197">
        <v>300</v>
      </c>
    </row>
    <row r="416" spans="1:8" s="120" customFormat="1" ht="36" customHeight="1">
      <c r="A416" s="67" t="s">
        <v>531</v>
      </c>
      <c r="B416" s="105" t="s">
        <v>530</v>
      </c>
      <c r="C416" s="119">
        <v>1</v>
      </c>
      <c r="D416" s="105" t="s">
        <v>298</v>
      </c>
      <c r="E416" s="105" t="s">
        <v>301</v>
      </c>
      <c r="F416" s="115"/>
      <c r="G416" s="105"/>
      <c r="H416" s="198">
        <v>300</v>
      </c>
    </row>
    <row r="417" spans="1:8" s="120" customFormat="1" ht="24" customHeight="1">
      <c r="A417" s="67" t="s">
        <v>532</v>
      </c>
      <c r="B417" s="105" t="s">
        <v>530</v>
      </c>
      <c r="C417" s="119">
        <v>1</v>
      </c>
      <c r="D417" s="105" t="s">
        <v>298</v>
      </c>
      <c r="E417" s="105" t="s">
        <v>533</v>
      </c>
      <c r="F417" s="115"/>
      <c r="G417" s="105"/>
      <c r="H417" s="198">
        <v>300</v>
      </c>
    </row>
    <row r="418" spans="1:8" s="120" customFormat="1" ht="17.25" customHeight="1">
      <c r="A418" s="113" t="s">
        <v>396</v>
      </c>
      <c r="B418" s="105" t="s">
        <v>530</v>
      </c>
      <c r="C418" s="119">
        <v>1</v>
      </c>
      <c r="D418" s="105" t="s">
        <v>298</v>
      </c>
      <c r="E418" s="105" t="s">
        <v>533</v>
      </c>
      <c r="F418" s="115" t="s">
        <v>397</v>
      </c>
      <c r="G418" s="105"/>
      <c r="H418" s="198">
        <v>300</v>
      </c>
    </row>
    <row r="419" spans="1:8" s="120" customFormat="1" ht="17.25" customHeight="1">
      <c r="A419" s="113" t="s">
        <v>206</v>
      </c>
      <c r="B419" s="105" t="s">
        <v>530</v>
      </c>
      <c r="C419" s="119">
        <v>1</v>
      </c>
      <c r="D419" s="105" t="s">
        <v>298</v>
      </c>
      <c r="E419" s="105" t="s">
        <v>533</v>
      </c>
      <c r="F419" s="115" t="s">
        <v>397</v>
      </c>
      <c r="G419" s="105" t="s">
        <v>207</v>
      </c>
      <c r="H419" s="198">
        <v>300</v>
      </c>
    </row>
    <row r="420" spans="1:8" s="120" customFormat="1" ht="47.25" customHeight="1">
      <c r="A420" s="107" t="s">
        <v>534</v>
      </c>
      <c r="B420" s="121" t="s">
        <v>535</v>
      </c>
      <c r="C420" s="121" t="s">
        <v>299</v>
      </c>
      <c r="D420" s="121" t="s">
        <v>300</v>
      </c>
      <c r="E420" s="121" t="s">
        <v>301</v>
      </c>
      <c r="F420" s="121"/>
      <c r="G420" s="103"/>
      <c r="H420" s="197">
        <v>12750.6</v>
      </c>
    </row>
    <row r="421" spans="1:8" s="120" customFormat="1" ht="35.25" customHeight="1">
      <c r="A421" s="137" t="s">
        <v>536</v>
      </c>
      <c r="B421" s="121" t="s">
        <v>535</v>
      </c>
      <c r="C421" s="121" t="s">
        <v>258</v>
      </c>
      <c r="D421" s="121" t="s">
        <v>300</v>
      </c>
      <c r="E421" s="121" t="s">
        <v>301</v>
      </c>
      <c r="F421" s="121"/>
      <c r="G421" s="103"/>
      <c r="H421" s="197">
        <v>3873.5</v>
      </c>
    </row>
    <row r="422" spans="1:8" s="116" customFormat="1" ht="32.25" customHeight="1">
      <c r="A422" s="108" t="s">
        <v>537</v>
      </c>
      <c r="B422" s="115" t="s">
        <v>535</v>
      </c>
      <c r="C422" s="115" t="s">
        <v>258</v>
      </c>
      <c r="D422" s="115" t="s">
        <v>298</v>
      </c>
      <c r="E422" s="115" t="s">
        <v>301</v>
      </c>
      <c r="F422" s="115"/>
      <c r="G422" s="105"/>
      <c r="H422" s="198">
        <v>3873.5</v>
      </c>
    </row>
    <row r="423" spans="1:8" s="116" customFormat="1" ht="21" customHeight="1">
      <c r="A423" s="114" t="s">
        <v>538</v>
      </c>
      <c r="B423" s="115" t="s">
        <v>535</v>
      </c>
      <c r="C423" s="115" t="s">
        <v>258</v>
      </c>
      <c r="D423" s="115" t="s">
        <v>298</v>
      </c>
      <c r="E423" s="115" t="s">
        <v>539</v>
      </c>
      <c r="F423" s="115"/>
      <c r="G423" s="105"/>
      <c r="H423" s="198">
        <v>3873.5</v>
      </c>
    </row>
    <row r="424" spans="1:8" s="116" customFormat="1" ht="33" customHeight="1">
      <c r="A424" s="108" t="s">
        <v>540</v>
      </c>
      <c r="B424" s="115" t="s">
        <v>535</v>
      </c>
      <c r="C424" s="115" t="s">
        <v>258</v>
      </c>
      <c r="D424" s="115" t="s">
        <v>298</v>
      </c>
      <c r="E424" s="115" t="s">
        <v>539</v>
      </c>
      <c r="F424" s="115" t="s">
        <v>541</v>
      </c>
      <c r="G424" s="105"/>
      <c r="H424" s="198">
        <v>3873.5</v>
      </c>
    </row>
    <row r="425" spans="1:8" s="116" customFormat="1" ht="17.25" customHeight="1">
      <c r="A425" s="108" t="s">
        <v>184</v>
      </c>
      <c r="B425" s="115" t="s">
        <v>535</v>
      </c>
      <c r="C425" s="115" t="s">
        <v>258</v>
      </c>
      <c r="D425" s="115" t="s">
        <v>298</v>
      </c>
      <c r="E425" s="115" t="s">
        <v>539</v>
      </c>
      <c r="F425" s="115" t="s">
        <v>541</v>
      </c>
      <c r="G425" s="105" t="s">
        <v>185</v>
      </c>
      <c r="H425" s="198">
        <v>3873.5</v>
      </c>
    </row>
    <row r="426" spans="1:8" s="120" customFormat="1" ht="40.5" customHeight="1">
      <c r="A426" s="137" t="s">
        <v>542</v>
      </c>
      <c r="B426" s="121" t="s">
        <v>535</v>
      </c>
      <c r="C426" s="121" t="s">
        <v>260</v>
      </c>
      <c r="D426" s="121" t="s">
        <v>300</v>
      </c>
      <c r="E426" s="121" t="s">
        <v>301</v>
      </c>
      <c r="F426" s="121"/>
      <c r="G426" s="103"/>
      <c r="H426" s="197">
        <v>4082.9</v>
      </c>
    </row>
    <row r="427" spans="1:8" s="116" customFormat="1" ht="15.75" customHeight="1">
      <c r="A427" s="108" t="s">
        <v>543</v>
      </c>
      <c r="B427" s="115" t="s">
        <v>535</v>
      </c>
      <c r="C427" s="115" t="s">
        <v>260</v>
      </c>
      <c r="D427" s="115" t="s">
        <v>298</v>
      </c>
      <c r="E427" s="115" t="s">
        <v>301</v>
      </c>
      <c r="F427" s="115"/>
      <c r="G427" s="105"/>
      <c r="H427" s="198">
        <v>4082.9</v>
      </c>
    </row>
    <row r="428" spans="1:8" s="116" customFormat="1" ht="17.25" customHeight="1">
      <c r="A428" s="114" t="s">
        <v>544</v>
      </c>
      <c r="B428" s="115" t="s">
        <v>535</v>
      </c>
      <c r="C428" s="115" t="s">
        <v>260</v>
      </c>
      <c r="D428" s="115" t="s">
        <v>298</v>
      </c>
      <c r="E428" s="115" t="s">
        <v>545</v>
      </c>
      <c r="F428" s="115"/>
      <c r="G428" s="105"/>
      <c r="H428" s="198">
        <v>4082.9</v>
      </c>
    </row>
    <row r="429" spans="1:8" s="116" customFormat="1" ht="36" customHeight="1">
      <c r="A429" s="108" t="s">
        <v>540</v>
      </c>
      <c r="B429" s="115" t="s">
        <v>535</v>
      </c>
      <c r="C429" s="115" t="s">
        <v>260</v>
      </c>
      <c r="D429" s="115" t="s">
        <v>298</v>
      </c>
      <c r="E429" s="115" t="s">
        <v>545</v>
      </c>
      <c r="F429" s="115" t="s">
        <v>541</v>
      </c>
      <c r="G429" s="105"/>
      <c r="H429" s="198">
        <v>4082.9</v>
      </c>
    </row>
    <row r="430" spans="1:8" s="116" customFormat="1" ht="17.25" customHeight="1">
      <c r="A430" s="108" t="s">
        <v>184</v>
      </c>
      <c r="B430" s="115" t="s">
        <v>535</v>
      </c>
      <c r="C430" s="115" t="s">
        <v>260</v>
      </c>
      <c r="D430" s="115" t="s">
        <v>298</v>
      </c>
      <c r="E430" s="115" t="s">
        <v>545</v>
      </c>
      <c r="F430" s="115" t="s">
        <v>541</v>
      </c>
      <c r="G430" s="105" t="s">
        <v>185</v>
      </c>
      <c r="H430" s="198">
        <v>4082.9</v>
      </c>
    </row>
    <row r="431" spans="1:8" s="120" customFormat="1" ht="50.25" customHeight="1">
      <c r="A431" s="137" t="s">
        <v>546</v>
      </c>
      <c r="B431" s="121" t="s">
        <v>535</v>
      </c>
      <c r="C431" s="121" t="s">
        <v>262</v>
      </c>
      <c r="D431" s="121" t="s">
        <v>300</v>
      </c>
      <c r="E431" s="121" t="s">
        <v>301</v>
      </c>
      <c r="F431" s="121"/>
      <c r="G431" s="103"/>
      <c r="H431" s="197">
        <v>1412.6000000000001</v>
      </c>
    </row>
    <row r="432" spans="1:8" s="116" customFormat="1" ht="42.75" customHeight="1">
      <c r="A432" s="114" t="s">
        <v>547</v>
      </c>
      <c r="B432" s="115" t="s">
        <v>535</v>
      </c>
      <c r="C432" s="115" t="s">
        <v>262</v>
      </c>
      <c r="D432" s="115" t="s">
        <v>298</v>
      </c>
      <c r="E432" s="115" t="s">
        <v>301</v>
      </c>
      <c r="F432" s="115"/>
      <c r="G432" s="105"/>
      <c r="H432" s="198">
        <v>1412.6000000000001</v>
      </c>
    </row>
    <row r="433" spans="1:8" s="116" customFormat="1" ht="36" customHeight="1">
      <c r="A433" s="108" t="s">
        <v>548</v>
      </c>
      <c r="B433" s="115" t="s">
        <v>535</v>
      </c>
      <c r="C433" s="115" t="s">
        <v>262</v>
      </c>
      <c r="D433" s="115" t="s">
        <v>298</v>
      </c>
      <c r="E433" s="115" t="s">
        <v>549</v>
      </c>
      <c r="F433" s="115"/>
      <c r="G433" s="105"/>
      <c r="H433" s="198">
        <v>507.20000000000005</v>
      </c>
    </row>
    <row r="434" spans="1:8" s="116" customFormat="1" ht="32.25" customHeight="1">
      <c r="A434" s="114" t="s">
        <v>311</v>
      </c>
      <c r="B434" s="115" t="s">
        <v>535</v>
      </c>
      <c r="C434" s="115" t="s">
        <v>262</v>
      </c>
      <c r="D434" s="115" t="s">
        <v>298</v>
      </c>
      <c r="E434" s="115" t="s">
        <v>549</v>
      </c>
      <c r="F434" s="115" t="s">
        <v>312</v>
      </c>
      <c r="G434" s="105"/>
      <c r="H434" s="198">
        <v>447.20000000000005</v>
      </c>
    </row>
    <row r="435" spans="1:8" s="116" customFormat="1" ht="17.25" customHeight="1">
      <c r="A435" s="108" t="s">
        <v>184</v>
      </c>
      <c r="B435" s="115" t="s">
        <v>535</v>
      </c>
      <c r="C435" s="115" t="s">
        <v>262</v>
      </c>
      <c r="D435" s="115" t="s">
        <v>298</v>
      </c>
      <c r="E435" s="115" t="s">
        <v>549</v>
      </c>
      <c r="F435" s="115" t="s">
        <v>312</v>
      </c>
      <c r="G435" s="105" t="s">
        <v>185</v>
      </c>
      <c r="H435" s="198">
        <v>447.20000000000005</v>
      </c>
    </row>
    <row r="436" spans="1:8" s="116" customFormat="1" ht="17.25" customHeight="1">
      <c r="A436" s="122" t="s">
        <v>550</v>
      </c>
      <c r="B436" s="115" t="s">
        <v>535</v>
      </c>
      <c r="C436" s="115" t="s">
        <v>262</v>
      </c>
      <c r="D436" s="115" t="s">
        <v>298</v>
      </c>
      <c r="E436" s="115" t="s">
        <v>549</v>
      </c>
      <c r="F436" s="115" t="s">
        <v>551</v>
      </c>
      <c r="G436" s="105"/>
      <c r="H436" s="198">
        <v>60</v>
      </c>
    </row>
    <row r="437" spans="1:8" s="116" customFormat="1" ht="17.25" customHeight="1">
      <c r="A437" s="108" t="s">
        <v>184</v>
      </c>
      <c r="B437" s="115" t="s">
        <v>535</v>
      </c>
      <c r="C437" s="115" t="s">
        <v>262</v>
      </c>
      <c r="D437" s="115" t="s">
        <v>298</v>
      </c>
      <c r="E437" s="115" t="s">
        <v>549</v>
      </c>
      <c r="F437" s="115" t="s">
        <v>551</v>
      </c>
      <c r="G437" s="105" t="s">
        <v>185</v>
      </c>
      <c r="H437" s="198">
        <v>60</v>
      </c>
    </row>
    <row r="438" spans="1:8" s="116" customFormat="1" ht="17.25" customHeight="1">
      <c r="A438" s="108" t="s">
        <v>552</v>
      </c>
      <c r="B438" s="115" t="s">
        <v>535</v>
      </c>
      <c r="C438" s="115" t="s">
        <v>262</v>
      </c>
      <c r="D438" s="115" t="s">
        <v>298</v>
      </c>
      <c r="E438" s="115" t="s">
        <v>553</v>
      </c>
      <c r="F438" s="115"/>
      <c r="G438" s="105"/>
      <c r="H438" s="198">
        <v>905.4000000000001</v>
      </c>
    </row>
    <row r="439" spans="1:8" s="116" customFormat="1" ht="27" customHeight="1">
      <c r="A439" s="114" t="s">
        <v>352</v>
      </c>
      <c r="B439" s="115" t="s">
        <v>535</v>
      </c>
      <c r="C439" s="115" t="s">
        <v>262</v>
      </c>
      <c r="D439" s="115" t="s">
        <v>298</v>
      </c>
      <c r="E439" s="115" t="s">
        <v>553</v>
      </c>
      <c r="F439" s="115" t="s">
        <v>156</v>
      </c>
      <c r="G439" s="105"/>
      <c r="H439" s="198">
        <v>711.6</v>
      </c>
    </row>
    <row r="440" spans="1:8" s="116" customFormat="1" ht="48.75" customHeight="1">
      <c r="A440" s="176" t="s">
        <v>168</v>
      </c>
      <c r="B440" s="115" t="s">
        <v>535</v>
      </c>
      <c r="C440" s="115" t="s">
        <v>262</v>
      </c>
      <c r="D440" s="115" t="s">
        <v>298</v>
      </c>
      <c r="E440" s="115" t="s">
        <v>553</v>
      </c>
      <c r="F440" s="115" t="s">
        <v>156</v>
      </c>
      <c r="G440" s="105" t="s">
        <v>169</v>
      </c>
      <c r="H440" s="198">
        <v>711.6</v>
      </c>
    </row>
    <row r="441" spans="1:8" s="116" customFormat="1" ht="27" customHeight="1">
      <c r="A441" s="114" t="s">
        <v>311</v>
      </c>
      <c r="B441" s="115" t="s">
        <v>535</v>
      </c>
      <c r="C441" s="115" t="s">
        <v>262</v>
      </c>
      <c r="D441" s="115" t="s">
        <v>298</v>
      </c>
      <c r="E441" s="115">
        <v>71030</v>
      </c>
      <c r="F441" s="115" t="s">
        <v>312</v>
      </c>
      <c r="G441" s="105"/>
      <c r="H441" s="198">
        <v>193.8</v>
      </c>
    </row>
    <row r="442" spans="1:8" s="116" customFormat="1" ht="45.75" customHeight="1">
      <c r="A442" s="114" t="s">
        <v>168</v>
      </c>
      <c r="B442" s="115" t="s">
        <v>535</v>
      </c>
      <c r="C442" s="115" t="s">
        <v>262</v>
      </c>
      <c r="D442" s="115" t="s">
        <v>298</v>
      </c>
      <c r="E442" s="115">
        <v>71030</v>
      </c>
      <c r="F442" s="115" t="s">
        <v>312</v>
      </c>
      <c r="G442" s="105" t="s">
        <v>169</v>
      </c>
      <c r="H442" s="198">
        <v>193.8</v>
      </c>
    </row>
    <row r="443" spans="1:8" s="120" customFormat="1" ht="33.75" customHeight="1">
      <c r="A443" s="137" t="s">
        <v>554</v>
      </c>
      <c r="B443" s="121" t="s">
        <v>535</v>
      </c>
      <c r="C443" s="121" t="s">
        <v>263</v>
      </c>
      <c r="D443" s="121" t="s">
        <v>300</v>
      </c>
      <c r="E443" s="121" t="s">
        <v>301</v>
      </c>
      <c r="F443" s="121"/>
      <c r="G443" s="103"/>
      <c r="H443" s="197">
        <v>3381.6</v>
      </c>
    </row>
    <row r="444" spans="1:8" s="116" customFormat="1" ht="27" customHeight="1">
      <c r="A444" s="108" t="s">
        <v>555</v>
      </c>
      <c r="B444" s="115" t="s">
        <v>535</v>
      </c>
      <c r="C444" s="115" t="s">
        <v>263</v>
      </c>
      <c r="D444" s="115" t="s">
        <v>298</v>
      </c>
      <c r="E444" s="115" t="s">
        <v>301</v>
      </c>
      <c r="F444" s="115"/>
      <c r="G444" s="105"/>
      <c r="H444" s="198">
        <v>3381.6</v>
      </c>
    </row>
    <row r="445" spans="1:8" s="116" customFormat="1" ht="33" customHeight="1">
      <c r="A445" s="108" t="s">
        <v>556</v>
      </c>
      <c r="B445" s="115" t="s">
        <v>535</v>
      </c>
      <c r="C445" s="115" t="s">
        <v>263</v>
      </c>
      <c r="D445" s="115" t="s">
        <v>298</v>
      </c>
      <c r="E445" s="115" t="s">
        <v>557</v>
      </c>
      <c r="F445" s="115"/>
      <c r="G445" s="105"/>
      <c r="H445" s="198">
        <v>668.8</v>
      </c>
    </row>
    <row r="446" spans="1:8" s="116" customFormat="1" ht="36.75" customHeight="1">
      <c r="A446" s="108" t="s">
        <v>540</v>
      </c>
      <c r="B446" s="115" t="s">
        <v>535</v>
      </c>
      <c r="C446" s="115" t="s">
        <v>263</v>
      </c>
      <c r="D446" s="115" t="s">
        <v>298</v>
      </c>
      <c r="E446" s="115" t="s">
        <v>557</v>
      </c>
      <c r="F446" s="115" t="s">
        <v>541</v>
      </c>
      <c r="G446" s="105"/>
      <c r="H446" s="198">
        <v>668.8</v>
      </c>
    </row>
    <row r="447" spans="1:8" s="116" customFormat="1" ht="17.25" customHeight="1">
      <c r="A447" s="108" t="s">
        <v>184</v>
      </c>
      <c r="B447" s="115" t="s">
        <v>535</v>
      </c>
      <c r="C447" s="115" t="s">
        <v>263</v>
      </c>
      <c r="D447" s="115" t="s">
        <v>298</v>
      </c>
      <c r="E447" s="115" t="s">
        <v>557</v>
      </c>
      <c r="F447" s="115" t="s">
        <v>541</v>
      </c>
      <c r="G447" s="105" t="s">
        <v>185</v>
      </c>
      <c r="H447" s="198">
        <v>668.8</v>
      </c>
    </row>
    <row r="448" spans="1:8" s="116" customFormat="1" ht="32.25" customHeight="1">
      <c r="A448" s="108" t="s">
        <v>558</v>
      </c>
      <c r="B448" s="115" t="s">
        <v>535</v>
      </c>
      <c r="C448" s="115" t="s">
        <v>263</v>
      </c>
      <c r="D448" s="115" t="s">
        <v>298</v>
      </c>
      <c r="E448" s="115" t="s">
        <v>559</v>
      </c>
      <c r="F448" s="115"/>
      <c r="G448" s="105"/>
      <c r="H448" s="198">
        <v>418.8</v>
      </c>
    </row>
    <row r="449" spans="1:8" s="116" customFormat="1" ht="33.75" customHeight="1">
      <c r="A449" s="108" t="s">
        <v>560</v>
      </c>
      <c r="B449" s="115" t="s">
        <v>535</v>
      </c>
      <c r="C449" s="115" t="s">
        <v>263</v>
      </c>
      <c r="D449" s="115" t="s">
        <v>298</v>
      </c>
      <c r="E449" s="115" t="s">
        <v>559</v>
      </c>
      <c r="F449" s="115" t="s">
        <v>561</v>
      </c>
      <c r="G449" s="105"/>
      <c r="H449" s="198">
        <v>418.8</v>
      </c>
    </row>
    <row r="450" spans="1:8" s="116" customFormat="1" ht="17.25" customHeight="1">
      <c r="A450" s="108" t="s">
        <v>192</v>
      </c>
      <c r="B450" s="115" t="s">
        <v>535</v>
      </c>
      <c r="C450" s="115" t="s">
        <v>263</v>
      </c>
      <c r="D450" s="115" t="s">
        <v>298</v>
      </c>
      <c r="E450" s="115" t="s">
        <v>559</v>
      </c>
      <c r="F450" s="115" t="s">
        <v>561</v>
      </c>
      <c r="G450" s="105" t="s">
        <v>193</v>
      </c>
      <c r="H450" s="198">
        <v>418.8</v>
      </c>
    </row>
    <row r="451" spans="1:8" s="116" customFormat="1" ht="20.25" customHeight="1">
      <c r="A451" s="108" t="s">
        <v>552</v>
      </c>
      <c r="B451" s="115" t="s">
        <v>535</v>
      </c>
      <c r="C451" s="115" t="s">
        <v>263</v>
      </c>
      <c r="D451" s="115" t="s">
        <v>298</v>
      </c>
      <c r="E451" s="115">
        <v>71030</v>
      </c>
      <c r="F451" s="115"/>
      <c r="G451" s="105"/>
      <c r="H451" s="198">
        <v>2294</v>
      </c>
    </row>
    <row r="452" spans="1:8" s="116" customFormat="1" ht="34.5" customHeight="1">
      <c r="A452" s="108" t="s">
        <v>540</v>
      </c>
      <c r="B452" s="115" t="s">
        <v>535</v>
      </c>
      <c r="C452" s="115" t="s">
        <v>263</v>
      </c>
      <c r="D452" s="115" t="s">
        <v>298</v>
      </c>
      <c r="E452" s="115">
        <v>71030</v>
      </c>
      <c r="F452" s="115" t="s">
        <v>541</v>
      </c>
      <c r="G452" s="105"/>
      <c r="H452" s="198">
        <v>2294</v>
      </c>
    </row>
    <row r="453" spans="1:8" s="116" customFormat="1" ht="17.25" customHeight="1">
      <c r="A453" s="108" t="s">
        <v>184</v>
      </c>
      <c r="B453" s="115" t="s">
        <v>535</v>
      </c>
      <c r="C453" s="115" t="s">
        <v>263</v>
      </c>
      <c r="D453" s="115" t="s">
        <v>298</v>
      </c>
      <c r="E453" s="115">
        <v>71030</v>
      </c>
      <c r="F453" s="115" t="s">
        <v>541</v>
      </c>
      <c r="G453" s="105" t="s">
        <v>185</v>
      </c>
      <c r="H453" s="198">
        <v>2294</v>
      </c>
    </row>
    <row r="454" spans="1:8" s="116" customFormat="1" ht="46.5" customHeight="1">
      <c r="A454" s="107" t="s">
        <v>562</v>
      </c>
      <c r="B454" s="121" t="s">
        <v>563</v>
      </c>
      <c r="C454" s="121" t="s">
        <v>299</v>
      </c>
      <c r="D454" s="121" t="s">
        <v>300</v>
      </c>
      <c r="E454" s="121" t="s">
        <v>301</v>
      </c>
      <c r="F454" s="121"/>
      <c r="G454" s="103"/>
      <c r="H454" s="197">
        <v>281190.7</v>
      </c>
    </row>
    <row r="455" spans="1:8" s="120" customFormat="1" ht="33.75" customHeight="1">
      <c r="A455" s="137" t="s">
        <v>564</v>
      </c>
      <c r="B455" s="121" t="s">
        <v>563</v>
      </c>
      <c r="C455" s="121" t="s">
        <v>258</v>
      </c>
      <c r="D455" s="121" t="s">
        <v>300</v>
      </c>
      <c r="E455" s="121" t="s">
        <v>301</v>
      </c>
      <c r="F455" s="121"/>
      <c r="G455" s="103"/>
      <c r="H455" s="197">
        <v>93953.9</v>
      </c>
    </row>
    <row r="456" spans="1:8" s="116" customFormat="1" ht="32.25" customHeight="1">
      <c r="A456" s="114" t="s">
        <v>565</v>
      </c>
      <c r="B456" s="115" t="s">
        <v>563</v>
      </c>
      <c r="C456" s="115" t="s">
        <v>258</v>
      </c>
      <c r="D456" s="115" t="s">
        <v>298</v>
      </c>
      <c r="E456" s="115" t="s">
        <v>301</v>
      </c>
      <c r="F456" s="115"/>
      <c r="G456" s="105"/>
      <c r="H456" s="198">
        <v>67539</v>
      </c>
    </row>
    <row r="457" spans="1:8" s="116" customFormat="1" ht="17.25" customHeight="1">
      <c r="A457" s="114" t="s">
        <v>566</v>
      </c>
      <c r="B457" s="115" t="s">
        <v>563</v>
      </c>
      <c r="C457" s="115" t="s">
        <v>258</v>
      </c>
      <c r="D457" s="115" t="s">
        <v>298</v>
      </c>
      <c r="E457" s="115" t="s">
        <v>567</v>
      </c>
      <c r="F457" s="115"/>
      <c r="G457" s="105"/>
      <c r="H457" s="198">
        <v>12500</v>
      </c>
    </row>
    <row r="458" spans="1:8" s="116" customFormat="1" ht="29.25" customHeight="1">
      <c r="A458" s="114" t="s">
        <v>330</v>
      </c>
      <c r="B458" s="115" t="s">
        <v>563</v>
      </c>
      <c r="C458" s="115" t="s">
        <v>258</v>
      </c>
      <c r="D458" s="115" t="s">
        <v>298</v>
      </c>
      <c r="E458" s="115" t="s">
        <v>567</v>
      </c>
      <c r="F458" s="115" t="s">
        <v>331</v>
      </c>
      <c r="G458" s="105"/>
      <c r="H458" s="198">
        <v>12500</v>
      </c>
    </row>
    <row r="459" spans="1:8" s="116" customFormat="1" ht="17.25" customHeight="1">
      <c r="A459" s="67" t="s">
        <v>228</v>
      </c>
      <c r="B459" s="115" t="s">
        <v>563</v>
      </c>
      <c r="C459" s="115" t="s">
        <v>258</v>
      </c>
      <c r="D459" s="115" t="s">
        <v>298</v>
      </c>
      <c r="E459" s="115" t="s">
        <v>567</v>
      </c>
      <c r="F459" s="115" t="s">
        <v>331</v>
      </c>
      <c r="G459" s="105" t="s">
        <v>229</v>
      </c>
      <c r="H459" s="198">
        <v>12500</v>
      </c>
    </row>
    <row r="460" spans="1:8" s="116" customFormat="1" ht="36.75" customHeight="1">
      <c r="A460" s="114" t="s">
        <v>568</v>
      </c>
      <c r="B460" s="115" t="s">
        <v>563</v>
      </c>
      <c r="C460" s="115" t="s">
        <v>258</v>
      </c>
      <c r="D460" s="115" t="s">
        <v>298</v>
      </c>
      <c r="E460" s="115">
        <v>71150</v>
      </c>
      <c r="F460" s="115"/>
      <c r="G460" s="105"/>
      <c r="H460" s="198">
        <v>1920.9</v>
      </c>
    </row>
    <row r="461" spans="1:8" s="116" customFormat="1" ht="27" customHeight="1">
      <c r="A461" s="114" t="s">
        <v>330</v>
      </c>
      <c r="B461" s="115" t="s">
        <v>563</v>
      </c>
      <c r="C461" s="115" t="s">
        <v>258</v>
      </c>
      <c r="D461" s="115" t="s">
        <v>298</v>
      </c>
      <c r="E461" s="115">
        <v>71150</v>
      </c>
      <c r="F461" s="115" t="s">
        <v>331</v>
      </c>
      <c r="G461" s="105"/>
      <c r="H461" s="198">
        <v>1920.9</v>
      </c>
    </row>
    <row r="462" spans="1:8" s="116" customFormat="1" ht="17.25" customHeight="1">
      <c r="A462" s="114" t="s">
        <v>232</v>
      </c>
      <c r="B462" s="115" t="s">
        <v>563</v>
      </c>
      <c r="C462" s="115" t="s">
        <v>258</v>
      </c>
      <c r="D462" s="115" t="s">
        <v>298</v>
      </c>
      <c r="E462" s="115">
        <v>71150</v>
      </c>
      <c r="F462" s="115" t="s">
        <v>331</v>
      </c>
      <c r="G462" s="105" t="s">
        <v>233</v>
      </c>
      <c r="H462" s="198">
        <v>1920.9</v>
      </c>
    </row>
    <row r="463" spans="1:8" s="116" customFormat="1" ht="30" customHeight="1">
      <c r="A463" s="114" t="s">
        <v>569</v>
      </c>
      <c r="B463" s="115" t="s">
        <v>563</v>
      </c>
      <c r="C463" s="115" t="s">
        <v>258</v>
      </c>
      <c r="D463" s="115" t="s">
        <v>298</v>
      </c>
      <c r="E463" s="115">
        <v>71430</v>
      </c>
      <c r="F463" s="115"/>
      <c r="G463" s="105"/>
      <c r="H463" s="198">
        <v>16395.5</v>
      </c>
    </row>
    <row r="464" spans="1:8" s="116" customFormat="1" ht="17.25" customHeight="1">
      <c r="A464" s="114" t="s">
        <v>357</v>
      </c>
      <c r="B464" s="115" t="s">
        <v>563</v>
      </c>
      <c r="C464" s="115" t="s">
        <v>258</v>
      </c>
      <c r="D464" s="115" t="s">
        <v>298</v>
      </c>
      <c r="E464" s="115">
        <v>71430</v>
      </c>
      <c r="F464" s="115" t="s">
        <v>358</v>
      </c>
      <c r="G464" s="105"/>
      <c r="H464" s="198">
        <v>16395.5</v>
      </c>
    </row>
    <row r="465" spans="1:8" s="116" customFormat="1" ht="17.25" customHeight="1">
      <c r="A465" s="114" t="s">
        <v>234</v>
      </c>
      <c r="B465" s="115" t="s">
        <v>563</v>
      </c>
      <c r="C465" s="115" t="s">
        <v>258</v>
      </c>
      <c r="D465" s="115" t="s">
        <v>298</v>
      </c>
      <c r="E465" s="115">
        <v>71430</v>
      </c>
      <c r="F465" s="115" t="s">
        <v>358</v>
      </c>
      <c r="G465" s="105" t="s">
        <v>235</v>
      </c>
      <c r="H465" s="198">
        <v>16395.5</v>
      </c>
    </row>
    <row r="466" spans="1:8" s="116" customFormat="1" ht="37.5" customHeight="1">
      <c r="A466" s="114" t="s">
        <v>570</v>
      </c>
      <c r="B466" s="115" t="s">
        <v>563</v>
      </c>
      <c r="C466" s="115" t="s">
        <v>258</v>
      </c>
      <c r="D466" s="115" t="s">
        <v>298</v>
      </c>
      <c r="E466" s="115">
        <v>71450</v>
      </c>
      <c r="F466" s="115"/>
      <c r="G466" s="105"/>
      <c r="H466" s="198">
        <v>1875</v>
      </c>
    </row>
    <row r="467" spans="1:8" s="116" customFormat="1" ht="32.25" customHeight="1">
      <c r="A467" s="114" t="s">
        <v>311</v>
      </c>
      <c r="B467" s="115" t="s">
        <v>563</v>
      </c>
      <c r="C467" s="115" t="s">
        <v>258</v>
      </c>
      <c r="D467" s="115" t="s">
        <v>298</v>
      </c>
      <c r="E467" s="115">
        <v>71450</v>
      </c>
      <c r="F467" s="115" t="s">
        <v>312</v>
      </c>
      <c r="G467" s="105"/>
      <c r="H467" s="198">
        <v>1875</v>
      </c>
    </row>
    <row r="468" spans="1:8" s="116" customFormat="1" ht="17.25" customHeight="1">
      <c r="A468" s="114" t="s">
        <v>232</v>
      </c>
      <c r="B468" s="115" t="s">
        <v>563</v>
      </c>
      <c r="C468" s="115" t="s">
        <v>258</v>
      </c>
      <c r="D468" s="115" t="s">
        <v>298</v>
      </c>
      <c r="E468" s="115">
        <v>71450</v>
      </c>
      <c r="F468" s="115" t="s">
        <v>312</v>
      </c>
      <c r="G468" s="105" t="s">
        <v>233</v>
      </c>
      <c r="H468" s="198">
        <v>1875</v>
      </c>
    </row>
    <row r="469" spans="1:8" s="116" customFormat="1" ht="57" customHeight="1">
      <c r="A469" s="114" t="s">
        <v>571</v>
      </c>
      <c r="B469" s="115" t="s">
        <v>563</v>
      </c>
      <c r="C469" s="115" t="s">
        <v>258</v>
      </c>
      <c r="D469" s="115" t="s">
        <v>298</v>
      </c>
      <c r="E469" s="115" t="s">
        <v>572</v>
      </c>
      <c r="F469" s="115"/>
      <c r="G469" s="105"/>
      <c r="H469" s="198">
        <v>32286.599999999995</v>
      </c>
    </row>
    <row r="470" spans="1:8" s="116" customFormat="1" ht="42.75" customHeight="1">
      <c r="A470" s="114" t="s">
        <v>573</v>
      </c>
      <c r="B470" s="115" t="s">
        <v>563</v>
      </c>
      <c r="C470" s="115" t="s">
        <v>258</v>
      </c>
      <c r="D470" s="115" t="s">
        <v>298</v>
      </c>
      <c r="E470" s="115" t="s">
        <v>572</v>
      </c>
      <c r="F470" s="115" t="s">
        <v>541</v>
      </c>
      <c r="G470" s="105"/>
      <c r="H470" s="198">
        <v>32286.599999999995</v>
      </c>
    </row>
    <row r="471" spans="1:8" s="116" customFormat="1" ht="22.5" customHeight="1">
      <c r="A471" s="114" t="s">
        <v>232</v>
      </c>
      <c r="B471" s="115" t="s">
        <v>563</v>
      </c>
      <c r="C471" s="115" t="s">
        <v>258</v>
      </c>
      <c r="D471" s="115" t="s">
        <v>298</v>
      </c>
      <c r="E471" s="115" t="s">
        <v>572</v>
      </c>
      <c r="F471" s="115" t="s">
        <v>541</v>
      </c>
      <c r="G471" s="105" t="s">
        <v>233</v>
      </c>
      <c r="H471" s="198">
        <v>32286.599999999995</v>
      </c>
    </row>
    <row r="472" spans="1:8" s="116" customFormat="1" ht="63" customHeight="1">
      <c r="A472" s="114" t="s">
        <v>574</v>
      </c>
      <c r="B472" s="115" t="s">
        <v>563</v>
      </c>
      <c r="C472" s="115" t="s">
        <v>258</v>
      </c>
      <c r="D472" s="115" t="s">
        <v>298</v>
      </c>
      <c r="E472" s="115" t="s">
        <v>575</v>
      </c>
      <c r="F472" s="115"/>
      <c r="G472" s="105"/>
      <c r="H472" s="198">
        <v>573.4</v>
      </c>
    </row>
    <row r="473" spans="1:8" s="116" customFormat="1" ht="46.5" customHeight="1">
      <c r="A473" s="114" t="s">
        <v>573</v>
      </c>
      <c r="B473" s="115" t="s">
        <v>563</v>
      </c>
      <c r="C473" s="115" t="s">
        <v>258</v>
      </c>
      <c r="D473" s="115" t="s">
        <v>298</v>
      </c>
      <c r="E473" s="115" t="s">
        <v>575</v>
      </c>
      <c r="F473" s="115" t="s">
        <v>541</v>
      </c>
      <c r="G473" s="105"/>
      <c r="H473" s="198">
        <v>573.4</v>
      </c>
    </row>
    <row r="474" spans="1:8" s="116" customFormat="1" ht="27" customHeight="1">
      <c r="A474" s="114" t="s">
        <v>232</v>
      </c>
      <c r="B474" s="115" t="s">
        <v>563</v>
      </c>
      <c r="C474" s="115" t="s">
        <v>258</v>
      </c>
      <c r="D474" s="115" t="s">
        <v>298</v>
      </c>
      <c r="E474" s="115" t="s">
        <v>575</v>
      </c>
      <c r="F474" s="115" t="s">
        <v>541</v>
      </c>
      <c r="G474" s="105" t="s">
        <v>233</v>
      </c>
      <c r="H474" s="198">
        <v>573.4</v>
      </c>
    </row>
    <row r="475" spans="1:8" s="116" customFormat="1" ht="62.25" customHeight="1">
      <c r="A475" s="114" t="s">
        <v>576</v>
      </c>
      <c r="B475" s="115" t="s">
        <v>563</v>
      </c>
      <c r="C475" s="115" t="s">
        <v>258</v>
      </c>
      <c r="D475" s="115" t="s">
        <v>298</v>
      </c>
      <c r="E475" s="115" t="s">
        <v>577</v>
      </c>
      <c r="F475" s="115"/>
      <c r="G475" s="105"/>
      <c r="H475" s="198">
        <v>1263.5</v>
      </c>
    </row>
    <row r="476" spans="1:8" s="116" customFormat="1" ht="47.25" customHeight="1">
      <c r="A476" s="114" t="s">
        <v>573</v>
      </c>
      <c r="B476" s="115" t="s">
        <v>563</v>
      </c>
      <c r="C476" s="115" t="s">
        <v>258</v>
      </c>
      <c r="D476" s="115" t="s">
        <v>298</v>
      </c>
      <c r="E476" s="115" t="s">
        <v>577</v>
      </c>
      <c r="F476" s="115" t="s">
        <v>541</v>
      </c>
      <c r="G476" s="105"/>
      <c r="H476" s="198">
        <v>1263.5</v>
      </c>
    </row>
    <row r="477" spans="1:8" s="116" customFormat="1" ht="21" customHeight="1">
      <c r="A477" s="114" t="s">
        <v>232</v>
      </c>
      <c r="B477" s="115" t="s">
        <v>563</v>
      </c>
      <c r="C477" s="115" t="s">
        <v>258</v>
      </c>
      <c r="D477" s="115" t="s">
        <v>298</v>
      </c>
      <c r="E477" s="115" t="s">
        <v>577</v>
      </c>
      <c r="F477" s="115" t="s">
        <v>541</v>
      </c>
      <c r="G477" s="105" t="s">
        <v>233</v>
      </c>
      <c r="H477" s="198">
        <v>1263.5</v>
      </c>
    </row>
    <row r="478" spans="1:8" s="116" customFormat="1" ht="60.75" customHeight="1">
      <c r="A478" s="114" t="s">
        <v>578</v>
      </c>
      <c r="B478" s="115" t="s">
        <v>563</v>
      </c>
      <c r="C478" s="115" t="s">
        <v>258</v>
      </c>
      <c r="D478" s="115" t="s">
        <v>298</v>
      </c>
      <c r="E478" s="115" t="s">
        <v>579</v>
      </c>
      <c r="F478" s="115"/>
      <c r="G478" s="105"/>
      <c r="H478" s="198">
        <v>724.1000000000001</v>
      </c>
    </row>
    <row r="479" spans="1:8" s="116" customFormat="1" ht="46.5" customHeight="1">
      <c r="A479" s="114" t="s">
        <v>573</v>
      </c>
      <c r="B479" s="115" t="s">
        <v>563</v>
      </c>
      <c r="C479" s="115" t="s">
        <v>258</v>
      </c>
      <c r="D479" s="115" t="s">
        <v>298</v>
      </c>
      <c r="E479" s="115" t="s">
        <v>579</v>
      </c>
      <c r="F479" s="115" t="s">
        <v>541</v>
      </c>
      <c r="G479" s="105"/>
      <c r="H479" s="198">
        <v>724.1000000000001</v>
      </c>
    </row>
    <row r="480" spans="1:8" s="116" customFormat="1" ht="21" customHeight="1">
      <c r="A480" s="114" t="s">
        <v>232</v>
      </c>
      <c r="B480" s="115" t="s">
        <v>563</v>
      </c>
      <c r="C480" s="115" t="s">
        <v>258</v>
      </c>
      <c r="D480" s="115" t="s">
        <v>298</v>
      </c>
      <c r="E480" s="115" t="s">
        <v>579</v>
      </c>
      <c r="F480" s="115" t="s">
        <v>541</v>
      </c>
      <c r="G480" s="105" t="s">
        <v>233</v>
      </c>
      <c r="H480" s="198">
        <v>724.1000000000001</v>
      </c>
    </row>
    <row r="481" spans="1:8" s="116" customFormat="1" ht="28.5" customHeight="1">
      <c r="A481" s="67" t="s">
        <v>580</v>
      </c>
      <c r="B481" s="115" t="s">
        <v>563</v>
      </c>
      <c r="C481" s="115" t="s">
        <v>258</v>
      </c>
      <c r="D481" s="115" t="s">
        <v>326</v>
      </c>
      <c r="E481" s="115" t="s">
        <v>301</v>
      </c>
      <c r="F481" s="115"/>
      <c r="G481" s="105"/>
      <c r="H481" s="198">
        <v>26414.9</v>
      </c>
    </row>
    <row r="482" spans="1:8" s="116" customFormat="1" ht="60.75" customHeight="1">
      <c r="A482" s="114" t="s">
        <v>581</v>
      </c>
      <c r="B482" s="115" t="s">
        <v>563</v>
      </c>
      <c r="C482" s="115" t="s">
        <v>258</v>
      </c>
      <c r="D482" s="115" t="s">
        <v>326</v>
      </c>
      <c r="E482" s="115" t="s">
        <v>582</v>
      </c>
      <c r="F482" s="115"/>
      <c r="G482" s="105"/>
      <c r="H482" s="198">
        <v>26414.9</v>
      </c>
    </row>
    <row r="483" spans="1:8" s="116" customFormat="1" ht="32.25" customHeight="1">
      <c r="A483" s="108" t="s">
        <v>540</v>
      </c>
      <c r="B483" s="115" t="s">
        <v>563</v>
      </c>
      <c r="C483" s="115" t="s">
        <v>258</v>
      </c>
      <c r="D483" s="115" t="s">
        <v>326</v>
      </c>
      <c r="E483" s="115" t="s">
        <v>582</v>
      </c>
      <c r="F483" s="115" t="s">
        <v>541</v>
      </c>
      <c r="G483" s="105"/>
      <c r="H483" s="198">
        <v>26414.9</v>
      </c>
    </row>
    <row r="484" spans="1:8" s="116" customFormat="1" ht="17.25" customHeight="1">
      <c r="A484" s="114" t="s">
        <v>186</v>
      </c>
      <c r="B484" s="115" t="s">
        <v>563</v>
      </c>
      <c r="C484" s="115" t="s">
        <v>258</v>
      </c>
      <c r="D484" s="115" t="s">
        <v>326</v>
      </c>
      <c r="E484" s="115" t="s">
        <v>582</v>
      </c>
      <c r="F484" s="115" t="s">
        <v>541</v>
      </c>
      <c r="G484" s="105" t="s">
        <v>187</v>
      </c>
      <c r="H484" s="198">
        <v>26414.9</v>
      </c>
    </row>
    <row r="485" spans="1:8" s="120" customFormat="1" ht="32.25" customHeight="1">
      <c r="A485" s="137" t="s">
        <v>583</v>
      </c>
      <c r="B485" s="121" t="s">
        <v>563</v>
      </c>
      <c r="C485" s="121" t="s">
        <v>260</v>
      </c>
      <c r="D485" s="121" t="s">
        <v>300</v>
      </c>
      <c r="E485" s="121" t="s">
        <v>301</v>
      </c>
      <c r="F485" s="121"/>
      <c r="G485" s="103"/>
      <c r="H485" s="197">
        <v>108736.2</v>
      </c>
    </row>
    <row r="486" spans="1:8" s="120" customFormat="1" ht="110.25" customHeight="1">
      <c r="A486" s="114" t="s">
        <v>584</v>
      </c>
      <c r="B486" s="115" t="s">
        <v>563</v>
      </c>
      <c r="C486" s="115" t="s">
        <v>260</v>
      </c>
      <c r="D486" s="115" t="s">
        <v>298</v>
      </c>
      <c r="E486" s="115" t="s">
        <v>301</v>
      </c>
      <c r="F486" s="115"/>
      <c r="G486" s="105"/>
      <c r="H486" s="198">
        <v>105651.4</v>
      </c>
    </row>
    <row r="487" spans="1:8" s="120" customFormat="1" ht="33.75" customHeight="1">
      <c r="A487" s="114" t="s">
        <v>585</v>
      </c>
      <c r="B487" s="115" t="s">
        <v>563</v>
      </c>
      <c r="C487" s="115" t="s">
        <v>260</v>
      </c>
      <c r="D487" s="115" t="s">
        <v>298</v>
      </c>
      <c r="E487" s="115" t="s">
        <v>586</v>
      </c>
      <c r="F487" s="115"/>
      <c r="G487" s="105"/>
      <c r="H487" s="198">
        <v>105651.4</v>
      </c>
    </row>
    <row r="488" spans="1:8" s="120" customFormat="1" ht="17.25" customHeight="1">
      <c r="A488" s="114" t="s">
        <v>386</v>
      </c>
      <c r="B488" s="115" t="s">
        <v>563</v>
      </c>
      <c r="C488" s="115" t="s">
        <v>260</v>
      </c>
      <c r="D488" s="115" t="s">
        <v>298</v>
      </c>
      <c r="E488" s="115" t="s">
        <v>586</v>
      </c>
      <c r="F488" s="115" t="s">
        <v>53</v>
      </c>
      <c r="G488" s="105"/>
      <c r="H488" s="198">
        <v>24012.300000000003</v>
      </c>
    </row>
    <row r="489" spans="1:8" s="120" customFormat="1" ht="17.25" customHeight="1">
      <c r="A489" s="114" t="s">
        <v>230</v>
      </c>
      <c r="B489" s="115" t="s">
        <v>563</v>
      </c>
      <c r="C489" s="115" t="s">
        <v>260</v>
      </c>
      <c r="D489" s="115" t="s">
        <v>298</v>
      </c>
      <c r="E489" s="115" t="s">
        <v>586</v>
      </c>
      <c r="F489" s="115" t="s">
        <v>53</v>
      </c>
      <c r="G489" s="105" t="s">
        <v>231</v>
      </c>
      <c r="H489" s="198">
        <v>24012.300000000003</v>
      </c>
    </row>
    <row r="490" spans="1:8" s="120" customFormat="1" ht="33.75" customHeight="1">
      <c r="A490" s="114" t="s">
        <v>311</v>
      </c>
      <c r="B490" s="115" t="s">
        <v>563</v>
      </c>
      <c r="C490" s="115" t="s">
        <v>260</v>
      </c>
      <c r="D490" s="115" t="s">
        <v>298</v>
      </c>
      <c r="E490" s="115" t="s">
        <v>586</v>
      </c>
      <c r="F490" s="115" t="s">
        <v>312</v>
      </c>
      <c r="G490" s="105"/>
      <c r="H490" s="198">
        <v>5920.1</v>
      </c>
    </row>
    <row r="491" spans="1:8" s="120" customFormat="1" ht="17.25" customHeight="1">
      <c r="A491" s="114" t="s">
        <v>230</v>
      </c>
      <c r="B491" s="115" t="s">
        <v>563</v>
      </c>
      <c r="C491" s="115" t="s">
        <v>260</v>
      </c>
      <c r="D491" s="115" t="s">
        <v>298</v>
      </c>
      <c r="E491" s="115" t="s">
        <v>586</v>
      </c>
      <c r="F491" s="115" t="s">
        <v>312</v>
      </c>
      <c r="G491" s="105" t="s">
        <v>231</v>
      </c>
      <c r="H491" s="198">
        <v>5920.1</v>
      </c>
    </row>
    <row r="492" spans="1:8" s="120" customFormat="1" ht="17.25" customHeight="1">
      <c r="A492" s="114" t="s">
        <v>396</v>
      </c>
      <c r="B492" s="115" t="s">
        <v>563</v>
      </c>
      <c r="C492" s="115" t="s">
        <v>260</v>
      </c>
      <c r="D492" s="115" t="s">
        <v>298</v>
      </c>
      <c r="E492" s="115" t="s">
        <v>586</v>
      </c>
      <c r="F492" s="115" t="s">
        <v>397</v>
      </c>
      <c r="G492" s="105"/>
      <c r="H492" s="198">
        <v>75663.99999999999</v>
      </c>
    </row>
    <row r="493" spans="1:8" s="120" customFormat="1" ht="17.25" customHeight="1">
      <c r="A493" s="114" t="s">
        <v>230</v>
      </c>
      <c r="B493" s="115" t="s">
        <v>563</v>
      </c>
      <c r="C493" s="115" t="s">
        <v>260</v>
      </c>
      <c r="D493" s="115" t="s">
        <v>298</v>
      </c>
      <c r="E493" s="115" t="s">
        <v>586</v>
      </c>
      <c r="F493" s="115" t="s">
        <v>397</v>
      </c>
      <c r="G493" s="105" t="s">
        <v>231</v>
      </c>
      <c r="H493" s="198">
        <v>75663.99999999999</v>
      </c>
    </row>
    <row r="494" spans="1:8" s="120" customFormat="1" ht="19.5" customHeight="1">
      <c r="A494" s="114" t="s">
        <v>387</v>
      </c>
      <c r="B494" s="115" t="s">
        <v>563</v>
      </c>
      <c r="C494" s="115" t="s">
        <v>260</v>
      </c>
      <c r="D494" s="115" t="s">
        <v>298</v>
      </c>
      <c r="E494" s="115" t="s">
        <v>586</v>
      </c>
      <c r="F494" s="115" t="s">
        <v>388</v>
      </c>
      <c r="G494" s="105"/>
      <c r="H494" s="198">
        <v>55</v>
      </c>
    </row>
    <row r="495" spans="1:8" s="120" customFormat="1" ht="18" customHeight="1">
      <c r="A495" s="114" t="s">
        <v>230</v>
      </c>
      <c r="B495" s="115" t="s">
        <v>563</v>
      </c>
      <c r="C495" s="115" t="s">
        <v>260</v>
      </c>
      <c r="D495" s="115" t="s">
        <v>298</v>
      </c>
      <c r="E495" s="115" t="s">
        <v>586</v>
      </c>
      <c r="F495" s="115" t="s">
        <v>388</v>
      </c>
      <c r="G495" s="105" t="s">
        <v>231</v>
      </c>
      <c r="H495" s="198">
        <v>55</v>
      </c>
    </row>
    <row r="496" spans="1:8" s="120" customFormat="1" ht="46.5" customHeight="1">
      <c r="A496" s="112" t="s">
        <v>587</v>
      </c>
      <c r="B496" s="115" t="s">
        <v>563</v>
      </c>
      <c r="C496" s="115" t="s">
        <v>260</v>
      </c>
      <c r="D496" s="115" t="s">
        <v>326</v>
      </c>
      <c r="E496" s="115" t="s">
        <v>301</v>
      </c>
      <c r="F496" s="115"/>
      <c r="G496" s="105"/>
      <c r="H496" s="198">
        <v>3084.8</v>
      </c>
    </row>
    <row r="497" spans="1:8" s="120" customFormat="1" ht="17.25" customHeight="1">
      <c r="A497" s="112" t="s">
        <v>467</v>
      </c>
      <c r="B497" s="115" t="s">
        <v>563</v>
      </c>
      <c r="C497" s="115" t="s">
        <v>260</v>
      </c>
      <c r="D497" s="115" t="s">
        <v>326</v>
      </c>
      <c r="E497" s="115" t="s">
        <v>410</v>
      </c>
      <c r="F497" s="115"/>
      <c r="G497" s="105"/>
      <c r="H497" s="198">
        <v>3084.8</v>
      </c>
    </row>
    <row r="498" spans="1:8" s="120" customFormat="1" ht="17.25" customHeight="1">
      <c r="A498" s="113" t="s">
        <v>396</v>
      </c>
      <c r="B498" s="115" t="s">
        <v>563</v>
      </c>
      <c r="C498" s="115" t="s">
        <v>260</v>
      </c>
      <c r="D498" s="115" t="s">
        <v>326</v>
      </c>
      <c r="E498" s="115" t="s">
        <v>410</v>
      </c>
      <c r="F498" s="115" t="s">
        <v>397</v>
      </c>
      <c r="G498" s="105"/>
      <c r="H498" s="198">
        <v>3084.8</v>
      </c>
    </row>
    <row r="499" spans="1:8" s="120" customFormat="1" ht="17.25" customHeight="1">
      <c r="A499" s="114" t="s">
        <v>230</v>
      </c>
      <c r="B499" s="115" t="s">
        <v>563</v>
      </c>
      <c r="C499" s="115" t="s">
        <v>260</v>
      </c>
      <c r="D499" s="115" t="s">
        <v>326</v>
      </c>
      <c r="E499" s="115" t="s">
        <v>410</v>
      </c>
      <c r="F499" s="115" t="s">
        <v>397</v>
      </c>
      <c r="G499" s="105" t="s">
        <v>231</v>
      </c>
      <c r="H499" s="198">
        <v>3084.8</v>
      </c>
    </row>
    <row r="500" spans="1:8" s="120" customFormat="1" ht="39" customHeight="1" hidden="1">
      <c r="A500" s="117" t="s">
        <v>413</v>
      </c>
      <c r="B500" s="115" t="s">
        <v>563</v>
      </c>
      <c r="C500" s="115" t="s">
        <v>260</v>
      </c>
      <c r="D500" s="115" t="s">
        <v>326</v>
      </c>
      <c r="E500" s="115" t="s">
        <v>414</v>
      </c>
      <c r="F500" s="115"/>
      <c r="G500" s="105"/>
      <c r="H500" s="198">
        <v>0</v>
      </c>
    </row>
    <row r="501" spans="1:8" s="120" customFormat="1" ht="17.25" customHeight="1" hidden="1">
      <c r="A501" s="113" t="s">
        <v>396</v>
      </c>
      <c r="B501" s="115" t="s">
        <v>563</v>
      </c>
      <c r="C501" s="115" t="s">
        <v>260</v>
      </c>
      <c r="D501" s="115" t="s">
        <v>326</v>
      </c>
      <c r="E501" s="115" t="s">
        <v>414</v>
      </c>
      <c r="F501" s="115" t="s">
        <v>397</v>
      </c>
      <c r="G501" s="105"/>
      <c r="H501" s="198">
        <v>0</v>
      </c>
    </row>
    <row r="502" spans="1:8" s="120" customFormat="1" ht="17.25" customHeight="1" hidden="1">
      <c r="A502" s="114" t="s">
        <v>230</v>
      </c>
      <c r="B502" s="115" t="s">
        <v>563</v>
      </c>
      <c r="C502" s="115" t="s">
        <v>260</v>
      </c>
      <c r="D502" s="115" t="s">
        <v>326</v>
      </c>
      <c r="E502" s="115" t="s">
        <v>414</v>
      </c>
      <c r="F502" s="115" t="s">
        <v>397</v>
      </c>
      <c r="G502" s="105" t="s">
        <v>231</v>
      </c>
      <c r="H502" s="198">
        <v>0</v>
      </c>
    </row>
    <row r="503" spans="1:8" s="120" customFormat="1" ht="33.75" customHeight="1">
      <c r="A503" s="137" t="s">
        <v>588</v>
      </c>
      <c r="B503" s="121" t="s">
        <v>563</v>
      </c>
      <c r="C503" s="121" t="s">
        <v>262</v>
      </c>
      <c r="D503" s="121" t="s">
        <v>300</v>
      </c>
      <c r="E503" s="121" t="s">
        <v>301</v>
      </c>
      <c r="F503" s="121"/>
      <c r="G503" s="103"/>
      <c r="H503" s="197">
        <v>39164.3</v>
      </c>
    </row>
    <row r="504" spans="1:8" s="120" customFormat="1" ht="50.25" customHeight="1" hidden="1">
      <c r="A504" s="114" t="s">
        <v>589</v>
      </c>
      <c r="B504" s="115" t="s">
        <v>563</v>
      </c>
      <c r="C504" s="115" t="s">
        <v>262</v>
      </c>
      <c r="D504" s="115" t="s">
        <v>326</v>
      </c>
      <c r="E504" s="115" t="s">
        <v>301</v>
      </c>
      <c r="F504" s="115"/>
      <c r="G504" s="105"/>
      <c r="H504" s="198">
        <v>0</v>
      </c>
    </row>
    <row r="505" spans="1:8" s="120" customFormat="1" ht="37.5" customHeight="1" hidden="1">
      <c r="A505" s="114" t="s">
        <v>590</v>
      </c>
      <c r="B505" s="115" t="s">
        <v>563</v>
      </c>
      <c r="C505" s="115" t="s">
        <v>262</v>
      </c>
      <c r="D505" s="115" t="s">
        <v>326</v>
      </c>
      <c r="E505" s="115" t="s">
        <v>591</v>
      </c>
      <c r="F505" s="115"/>
      <c r="G505" s="105"/>
      <c r="H505" s="198">
        <v>0</v>
      </c>
    </row>
    <row r="506" spans="1:8" s="120" customFormat="1" ht="30" customHeight="1" hidden="1">
      <c r="A506" s="114" t="s">
        <v>311</v>
      </c>
      <c r="B506" s="115" t="s">
        <v>563</v>
      </c>
      <c r="C506" s="115" t="s">
        <v>262</v>
      </c>
      <c r="D506" s="115" t="s">
        <v>326</v>
      </c>
      <c r="E506" s="115" t="s">
        <v>591</v>
      </c>
      <c r="F506" s="115" t="s">
        <v>312</v>
      </c>
      <c r="G506" s="105"/>
      <c r="H506" s="198">
        <v>0</v>
      </c>
    </row>
    <row r="507" spans="1:8" s="120" customFormat="1" ht="17.25" customHeight="1" hidden="1">
      <c r="A507" s="114" t="s">
        <v>232</v>
      </c>
      <c r="B507" s="115" t="s">
        <v>563</v>
      </c>
      <c r="C507" s="115" t="s">
        <v>262</v>
      </c>
      <c r="D507" s="115" t="s">
        <v>326</v>
      </c>
      <c r="E507" s="115" t="s">
        <v>591</v>
      </c>
      <c r="F507" s="115" t="s">
        <v>312</v>
      </c>
      <c r="G507" s="105" t="s">
        <v>233</v>
      </c>
      <c r="H507" s="198">
        <v>0</v>
      </c>
    </row>
    <row r="508" spans="1:8" s="120" customFormat="1" ht="47.25" customHeight="1" hidden="1">
      <c r="A508" s="114" t="s">
        <v>592</v>
      </c>
      <c r="B508" s="115" t="s">
        <v>563</v>
      </c>
      <c r="C508" s="115" t="s">
        <v>262</v>
      </c>
      <c r="D508" s="115" t="s">
        <v>365</v>
      </c>
      <c r="E508" s="115" t="s">
        <v>301</v>
      </c>
      <c r="F508" s="115"/>
      <c r="G508" s="105"/>
      <c r="H508" s="198">
        <v>0</v>
      </c>
    </row>
    <row r="509" spans="1:8" s="120" customFormat="1" ht="30.75" customHeight="1" hidden="1">
      <c r="A509" s="114" t="s">
        <v>593</v>
      </c>
      <c r="B509" s="115" t="s">
        <v>563</v>
      </c>
      <c r="C509" s="115" t="s">
        <v>262</v>
      </c>
      <c r="D509" s="115" t="s">
        <v>365</v>
      </c>
      <c r="E509" s="115" t="s">
        <v>594</v>
      </c>
      <c r="F509" s="115"/>
      <c r="G509" s="105"/>
      <c r="H509" s="198">
        <v>0</v>
      </c>
    </row>
    <row r="510" spans="1:8" s="120" customFormat="1" ht="28.5" customHeight="1" hidden="1">
      <c r="A510" s="114" t="s">
        <v>311</v>
      </c>
      <c r="B510" s="115" t="s">
        <v>563</v>
      </c>
      <c r="C510" s="115" t="s">
        <v>262</v>
      </c>
      <c r="D510" s="115" t="s">
        <v>365</v>
      </c>
      <c r="E510" s="115" t="s">
        <v>594</v>
      </c>
      <c r="F510" s="115" t="s">
        <v>312</v>
      </c>
      <c r="G510" s="105"/>
      <c r="H510" s="198">
        <v>0</v>
      </c>
    </row>
    <row r="511" spans="1:8" s="120" customFormat="1" ht="17.25" customHeight="1" hidden="1">
      <c r="A511" s="114" t="s">
        <v>232</v>
      </c>
      <c r="B511" s="115" t="s">
        <v>563</v>
      </c>
      <c r="C511" s="115" t="s">
        <v>262</v>
      </c>
      <c r="D511" s="115" t="s">
        <v>365</v>
      </c>
      <c r="E511" s="115" t="s">
        <v>594</v>
      </c>
      <c r="F511" s="115" t="s">
        <v>312</v>
      </c>
      <c r="G511" s="105" t="s">
        <v>233</v>
      </c>
      <c r="H511" s="198">
        <v>0</v>
      </c>
    </row>
    <row r="512" spans="1:8" s="120" customFormat="1" ht="36.75" customHeight="1">
      <c r="A512" s="114" t="s">
        <v>595</v>
      </c>
      <c r="B512" s="115" t="s">
        <v>563</v>
      </c>
      <c r="C512" s="115" t="s">
        <v>262</v>
      </c>
      <c r="D512" s="115" t="s">
        <v>381</v>
      </c>
      <c r="E512" s="115" t="s">
        <v>301</v>
      </c>
      <c r="F512" s="115"/>
      <c r="G512" s="105"/>
      <c r="H512" s="198">
        <v>39164.3</v>
      </c>
    </row>
    <row r="513" spans="1:8" s="120" customFormat="1" ht="32.25" customHeight="1">
      <c r="A513" s="114" t="s">
        <v>596</v>
      </c>
      <c r="B513" s="115" t="s">
        <v>563</v>
      </c>
      <c r="C513" s="115" t="s">
        <v>262</v>
      </c>
      <c r="D513" s="115" t="s">
        <v>381</v>
      </c>
      <c r="E513" s="115" t="s">
        <v>597</v>
      </c>
      <c r="F513" s="115"/>
      <c r="G513" s="105"/>
      <c r="H513" s="198">
        <v>737.5</v>
      </c>
    </row>
    <row r="514" spans="1:8" s="120" customFormat="1" ht="17.25" customHeight="1">
      <c r="A514" s="114" t="s">
        <v>357</v>
      </c>
      <c r="B514" s="115" t="s">
        <v>563</v>
      </c>
      <c r="C514" s="115" t="s">
        <v>262</v>
      </c>
      <c r="D514" s="115" t="s">
        <v>381</v>
      </c>
      <c r="E514" s="115" t="s">
        <v>597</v>
      </c>
      <c r="F514" s="115" t="s">
        <v>358</v>
      </c>
      <c r="G514" s="105"/>
      <c r="H514" s="198">
        <v>737.5</v>
      </c>
    </row>
    <row r="515" spans="1:8" s="120" customFormat="1" ht="17.25" customHeight="1">
      <c r="A515" s="114" t="s">
        <v>234</v>
      </c>
      <c r="B515" s="115" t="s">
        <v>563</v>
      </c>
      <c r="C515" s="115" t="s">
        <v>262</v>
      </c>
      <c r="D515" s="115" t="s">
        <v>381</v>
      </c>
      <c r="E515" s="115" t="s">
        <v>597</v>
      </c>
      <c r="F515" s="115" t="s">
        <v>358</v>
      </c>
      <c r="G515" s="105" t="s">
        <v>235</v>
      </c>
      <c r="H515" s="198">
        <v>737.5</v>
      </c>
    </row>
    <row r="516" spans="1:8" s="120" customFormat="1" ht="51" customHeight="1">
      <c r="A516" s="114" t="s">
        <v>598</v>
      </c>
      <c r="B516" s="115" t="s">
        <v>563</v>
      </c>
      <c r="C516" s="115" t="s">
        <v>262</v>
      </c>
      <c r="D516" s="115" t="s">
        <v>381</v>
      </c>
      <c r="E516" s="115" t="s">
        <v>599</v>
      </c>
      <c r="F516" s="115"/>
      <c r="G516" s="105"/>
      <c r="H516" s="198">
        <v>35556.4</v>
      </c>
    </row>
    <row r="517" spans="1:8" s="120" customFormat="1" ht="17.25" customHeight="1">
      <c r="A517" s="114" t="s">
        <v>357</v>
      </c>
      <c r="B517" s="115" t="s">
        <v>563</v>
      </c>
      <c r="C517" s="115" t="s">
        <v>262</v>
      </c>
      <c r="D517" s="115" t="s">
        <v>381</v>
      </c>
      <c r="E517" s="115" t="s">
        <v>599</v>
      </c>
      <c r="F517" s="115" t="s">
        <v>358</v>
      </c>
      <c r="G517" s="105"/>
      <c r="H517" s="198">
        <v>35556.4</v>
      </c>
    </row>
    <row r="518" spans="1:8" s="120" customFormat="1" ht="17.25" customHeight="1">
      <c r="A518" s="114" t="s">
        <v>234</v>
      </c>
      <c r="B518" s="115" t="s">
        <v>563</v>
      </c>
      <c r="C518" s="115" t="s">
        <v>262</v>
      </c>
      <c r="D518" s="115" t="s">
        <v>381</v>
      </c>
      <c r="E518" s="115" t="s">
        <v>599</v>
      </c>
      <c r="F518" s="115" t="s">
        <v>358</v>
      </c>
      <c r="G518" s="105" t="s">
        <v>235</v>
      </c>
      <c r="H518" s="198">
        <v>35556.4</v>
      </c>
    </row>
    <row r="519" spans="1:8" s="120" customFormat="1" ht="94.5" customHeight="1">
      <c r="A519" s="114" t="s">
        <v>600</v>
      </c>
      <c r="B519" s="115" t="s">
        <v>563</v>
      </c>
      <c r="C519" s="115" t="s">
        <v>262</v>
      </c>
      <c r="D519" s="115" t="s">
        <v>381</v>
      </c>
      <c r="E519" s="115" t="s">
        <v>601</v>
      </c>
      <c r="F519" s="115"/>
      <c r="G519" s="105"/>
      <c r="H519" s="198">
        <v>1098</v>
      </c>
    </row>
    <row r="520" spans="1:8" s="120" customFormat="1" ht="17.25" customHeight="1">
      <c r="A520" s="114" t="s">
        <v>357</v>
      </c>
      <c r="B520" s="115" t="s">
        <v>563</v>
      </c>
      <c r="C520" s="115" t="s">
        <v>262</v>
      </c>
      <c r="D520" s="115" t="s">
        <v>381</v>
      </c>
      <c r="E520" s="115" t="s">
        <v>601</v>
      </c>
      <c r="F520" s="115" t="s">
        <v>358</v>
      </c>
      <c r="G520" s="105"/>
      <c r="H520" s="198">
        <v>1098</v>
      </c>
    </row>
    <row r="521" spans="1:8" s="120" customFormat="1" ht="17.25" customHeight="1">
      <c r="A521" s="114" t="s">
        <v>232</v>
      </c>
      <c r="B521" s="115" t="s">
        <v>563</v>
      </c>
      <c r="C521" s="115" t="s">
        <v>262</v>
      </c>
      <c r="D521" s="115" t="s">
        <v>381</v>
      </c>
      <c r="E521" s="115" t="s">
        <v>601</v>
      </c>
      <c r="F521" s="115" t="s">
        <v>358</v>
      </c>
      <c r="G521" s="105" t="s">
        <v>233</v>
      </c>
      <c r="H521" s="198">
        <v>1098</v>
      </c>
    </row>
    <row r="522" spans="1:8" s="120" customFormat="1" ht="96.75" customHeight="1">
      <c r="A522" s="114" t="s">
        <v>602</v>
      </c>
      <c r="B522" s="115" t="s">
        <v>563</v>
      </c>
      <c r="C522" s="115" t="s">
        <v>262</v>
      </c>
      <c r="D522" s="115" t="s">
        <v>381</v>
      </c>
      <c r="E522" s="115" t="s">
        <v>603</v>
      </c>
      <c r="F522" s="115"/>
      <c r="G522" s="105"/>
      <c r="H522" s="198">
        <v>50</v>
      </c>
    </row>
    <row r="523" spans="1:8" s="120" customFormat="1" ht="36" customHeight="1" hidden="1">
      <c r="A523" s="114" t="s">
        <v>311</v>
      </c>
      <c r="B523" s="115" t="s">
        <v>563</v>
      </c>
      <c r="C523" s="115" t="s">
        <v>262</v>
      </c>
      <c r="D523" s="115" t="s">
        <v>381</v>
      </c>
      <c r="E523" s="115" t="s">
        <v>603</v>
      </c>
      <c r="F523" s="115" t="s">
        <v>312</v>
      </c>
      <c r="G523" s="105"/>
      <c r="H523" s="198">
        <v>0</v>
      </c>
    </row>
    <row r="524" spans="1:8" s="120" customFormat="1" ht="17.25" customHeight="1" hidden="1">
      <c r="A524" s="114" t="s">
        <v>232</v>
      </c>
      <c r="B524" s="115" t="s">
        <v>563</v>
      </c>
      <c r="C524" s="115" t="s">
        <v>262</v>
      </c>
      <c r="D524" s="115" t="s">
        <v>381</v>
      </c>
      <c r="E524" s="115" t="s">
        <v>603</v>
      </c>
      <c r="F524" s="115" t="s">
        <v>312</v>
      </c>
      <c r="G524" s="105" t="s">
        <v>233</v>
      </c>
      <c r="H524" s="198">
        <v>0</v>
      </c>
    </row>
    <row r="525" spans="1:8" s="120" customFormat="1" ht="34.5" customHeight="1">
      <c r="A525" s="114" t="s">
        <v>330</v>
      </c>
      <c r="B525" s="115" t="s">
        <v>563</v>
      </c>
      <c r="C525" s="115" t="s">
        <v>262</v>
      </c>
      <c r="D525" s="115" t="s">
        <v>381</v>
      </c>
      <c r="E525" s="115" t="s">
        <v>605</v>
      </c>
      <c r="F525" s="115">
        <v>320</v>
      </c>
      <c r="G525" s="105"/>
      <c r="H525" s="198">
        <v>50</v>
      </c>
    </row>
    <row r="526" spans="1:8" s="120" customFormat="1" ht="17.25" customHeight="1">
      <c r="A526" s="114" t="s">
        <v>232</v>
      </c>
      <c r="B526" s="115" t="s">
        <v>563</v>
      </c>
      <c r="C526" s="115" t="s">
        <v>262</v>
      </c>
      <c r="D526" s="115" t="s">
        <v>381</v>
      </c>
      <c r="E526" s="115" t="s">
        <v>605</v>
      </c>
      <c r="F526" s="115">
        <v>320</v>
      </c>
      <c r="G526" s="105" t="s">
        <v>233</v>
      </c>
      <c r="H526" s="198">
        <v>50</v>
      </c>
    </row>
    <row r="527" spans="1:8" s="120" customFormat="1" ht="57" customHeight="1">
      <c r="A527" s="114" t="s">
        <v>604</v>
      </c>
      <c r="B527" s="115" t="s">
        <v>563</v>
      </c>
      <c r="C527" s="115" t="s">
        <v>262</v>
      </c>
      <c r="D527" s="115" t="s">
        <v>381</v>
      </c>
      <c r="E527" s="115" t="s">
        <v>605</v>
      </c>
      <c r="F527" s="115"/>
      <c r="G527" s="105"/>
      <c r="H527" s="198">
        <v>120</v>
      </c>
    </row>
    <row r="528" spans="1:8" s="120" customFormat="1" ht="34.5" customHeight="1">
      <c r="A528" s="114" t="s">
        <v>330</v>
      </c>
      <c r="B528" s="115" t="s">
        <v>563</v>
      </c>
      <c r="C528" s="115" t="s">
        <v>262</v>
      </c>
      <c r="D528" s="115" t="s">
        <v>381</v>
      </c>
      <c r="E528" s="115" t="s">
        <v>605</v>
      </c>
      <c r="F528" s="115" t="s">
        <v>331</v>
      </c>
      <c r="G528" s="105"/>
      <c r="H528" s="198">
        <v>120</v>
      </c>
    </row>
    <row r="529" spans="1:8" s="120" customFormat="1" ht="17.25" customHeight="1">
      <c r="A529" s="114" t="s">
        <v>232</v>
      </c>
      <c r="B529" s="115" t="s">
        <v>563</v>
      </c>
      <c r="C529" s="115" t="s">
        <v>262</v>
      </c>
      <c r="D529" s="115" t="s">
        <v>381</v>
      </c>
      <c r="E529" s="115" t="s">
        <v>605</v>
      </c>
      <c r="F529" s="115" t="s">
        <v>331</v>
      </c>
      <c r="G529" s="105" t="s">
        <v>233</v>
      </c>
      <c r="H529" s="198">
        <v>120</v>
      </c>
    </row>
    <row r="530" spans="1:8" s="120" customFormat="1" ht="154.5" customHeight="1">
      <c r="A530" s="114" t="s">
        <v>606</v>
      </c>
      <c r="B530" s="115" t="s">
        <v>563</v>
      </c>
      <c r="C530" s="115" t="s">
        <v>262</v>
      </c>
      <c r="D530" s="115" t="s">
        <v>381</v>
      </c>
      <c r="E530" s="115" t="s">
        <v>607</v>
      </c>
      <c r="F530" s="115"/>
      <c r="G530" s="105"/>
      <c r="H530" s="198">
        <v>1602.4</v>
      </c>
    </row>
    <row r="531" spans="1:8" s="120" customFormat="1" ht="27.75" customHeight="1">
      <c r="A531" s="114" t="s">
        <v>330</v>
      </c>
      <c r="B531" s="115" t="s">
        <v>563</v>
      </c>
      <c r="C531" s="115" t="s">
        <v>262</v>
      </c>
      <c r="D531" s="115" t="s">
        <v>381</v>
      </c>
      <c r="E531" s="115" t="s">
        <v>607</v>
      </c>
      <c r="F531" s="115" t="s">
        <v>331</v>
      </c>
      <c r="G531" s="105"/>
      <c r="H531" s="198">
        <v>1602.4</v>
      </c>
    </row>
    <row r="532" spans="1:8" s="120" customFormat="1" ht="17.25" customHeight="1">
      <c r="A532" s="114" t="s">
        <v>232</v>
      </c>
      <c r="B532" s="115" t="s">
        <v>563</v>
      </c>
      <c r="C532" s="115" t="s">
        <v>262</v>
      </c>
      <c r="D532" s="115" t="s">
        <v>381</v>
      </c>
      <c r="E532" s="115" t="s">
        <v>607</v>
      </c>
      <c r="F532" s="115" t="s">
        <v>331</v>
      </c>
      <c r="G532" s="105" t="s">
        <v>233</v>
      </c>
      <c r="H532" s="198">
        <v>1602.4</v>
      </c>
    </row>
    <row r="533" spans="1:8" s="120" customFormat="1" ht="47.25" customHeight="1">
      <c r="A533" s="114" t="s">
        <v>608</v>
      </c>
      <c r="B533" s="115" t="s">
        <v>563</v>
      </c>
      <c r="C533" s="115" t="s">
        <v>262</v>
      </c>
      <c r="D533" s="115" t="s">
        <v>381</v>
      </c>
      <c r="E533" s="115" t="s">
        <v>609</v>
      </c>
      <c r="F533" s="115"/>
      <c r="G533" s="105"/>
      <c r="H533" s="198">
        <v>0</v>
      </c>
    </row>
    <row r="534" spans="1:8" s="120" customFormat="1" ht="33" customHeight="1">
      <c r="A534" s="114" t="s">
        <v>311</v>
      </c>
      <c r="B534" s="115" t="s">
        <v>563</v>
      </c>
      <c r="C534" s="115" t="s">
        <v>262</v>
      </c>
      <c r="D534" s="115" t="s">
        <v>381</v>
      </c>
      <c r="E534" s="115" t="s">
        <v>609</v>
      </c>
      <c r="F534" s="115" t="s">
        <v>312</v>
      </c>
      <c r="G534" s="105"/>
      <c r="H534" s="198">
        <v>0</v>
      </c>
    </row>
    <row r="535" spans="1:8" s="120" customFormat="1" ht="18.75" customHeight="1">
      <c r="A535" s="114" t="s">
        <v>232</v>
      </c>
      <c r="B535" s="115" t="s">
        <v>563</v>
      </c>
      <c r="C535" s="115" t="s">
        <v>262</v>
      </c>
      <c r="D535" s="115" t="s">
        <v>381</v>
      </c>
      <c r="E535" s="115" t="s">
        <v>609</v>
      </c>
      <c r="F535" s="115" t="s">
        <v>312</v>
      </c>
      <c r="G535" s="105" t="s">
        <v>233</v>
      </c>
      <c r="H535" s="198">
        <v>0</v>
      </c>
    </row>
    <row r="536" spans="1:8" s="120" customFormat="1" ht="52.5" customHeight="1">
      <c r="A536" s="137" t="s">
        <v>885</v>
      </c>
      <c r="B536" s="121" t="s">
        <v>563</v>
      </c>
      <c r="C536" s="121" t="s">
        <v>263</v>
      </c>
      <c r="D536" s="121" t="s">
        <v>300</v>
      </c>
      <c r="E536" s="121" t="s">
        <v>301</v>
      </c>
      <c r="F536" s="121"/>
      <c r="G536" s="103"/>
      <c r="H536" s="197">
        <v>30752.899999999998</v>
      </c>
    </row>
    <row r="537" spans="1:8" s="116" customFormat="1" ht="39" customHeight="1">
      <c r="A537" s="108" t="s">
        <v>610</v>
      </c>
      <c r="B537" s="115" t="s">
        <v>563</v>
      </c>
      <c r="C537" s="115" t="s">
        <v>263</v>
      </c>
      <c r="D537" s="115" t="s">
        <v>298</v>
      </c>
      <c r="E537" s="115" t="s">
        <v>301</v>
      </c>
      <c r="F537" s="115"/>
      <c r="G537" s="105"/>
      <c r="H537" s="198">
        <v>24216.399999999998</v>
      </c>
    </row>
    <row r="538" spans="1:8" s="120" customFormat="1" ht="39" customHeight="1">
      <c r="A538" s="114" t="s">
        <v>611</v>
      </c>
      <c r="B538" s="115" t="s">
        <v>563</v>
      </c>
      <c r="C538" s="115" t="s">
        <v>263</v>
      </c>
      <c r="D538" s="115" t="s">
        <v>298</v>
      </c>
      <c r="E538" s="115" t="s">
        <v>612</v>
      </c>
      <c r="F538" s="115"/>
      <c r="G538" s="105"/>
      <c r="H538" s="198">
        <v>24216.399999999998</v>
      </c>
    </row>
    <row r="539" spans="1:8" s="120" customFormat="1" ht="30" customHeight="1">
      <c r="A539" s="114" t="s">
        <v>352</v>
      </c>
      <c r="B539" s="115" t="s">
        <v>563</v>
      </c>
      <c r="C539" s="115" t="s">
        <v>263</v>
      </c>
      <c r="D539" s="115" t="s">
        <v>298</v>
      </c>
      <c r="E539" s="115" t="s">
        <v>612</v>
      </c>
      <c r="F539" s="115" t="s">
        <v>156</v>
      </c>
      <c r="G539" s="105"/>
      <c r="H539" s="198">
        <v>23364.6</v>
      </c>
    </row>
    <row r="540" spans="1:8" s="120" customFormat="1" ht="17.25" customHeight="1">
      <c r="A540" s="114" t="s">
        <v>232</v>
      </c>
      <c r="B540" s="115" t="s">
        <v>563</v>
      </c>
      <c r="C540" s="115" t="s">
        <v>263</v>
      </c>
      <c r="D540" s="115" t="s">
        <v>298</v>
      </c>
      <c r="E540" s="115" t="s">
        <v>612</v>
      </c>
      <c r="F540" s="115" t="s">
        <v>156</v>
      </c>
      <c r="G540" s="105" t="s">
        <v>237</v>
      </c>
      <c r="H540" s="198">
        <v>23364.6</v>
      </c>
    </row>
    <row r="541" spans="1:8" s="120" customFormat="1" ht="28.5" customHeight="1">
      <c r="A541" s="114" t="s">
        <v>311</v>
      </c>
      <c r="B541" s="115" t="s">
        <v>563</v>
      </c>
      <c r="C541" s="115" t="s">
        <v>263</v>
      </c>
      <c r="D541" s="115" t="s">
        <v>298</v>
      </c>
      <c r="E541" s="115" t="s">
        <v>612</v>
      </c>
      <c r="F541" s="115" t="s">
        <v>312</v>
      </c>
      <c r="G541" s="105"/>
      <c r="H541" s="198">
        <v>851.8</v>
      </c>
    </row>
    <row r="542" spans="1:8" s="120" customFormat="1" ht="17.25" customHeight="1">
      <c r="A542" s="114" t="s">
        <v>232</v>
      </c>
      <c r="B542" s="115" t="s">
        <v>563</v>
      </c>
      <c r="C542" s="115" t="s">
        <v>263</v>
      </c>
      <c r="D542" s="115" t="s">
        <v>298</v>
      </c>
      <c r="E542" s="115" t="s">
        <v>612</v>
      </c>
      <c r="F542" s="115" t="s">
        <v>312</v>
      </c>
      <c r="G542" s="105" t="s">
        <v>237</v>
      </c>
      <c r="H542" s="198">
        <v>851.8</v>
      </c>
    </row>
    <row r="543" spans="1:8" s="120" customFormat="1" ht="17.25" customHeight="1">
      <c r="A543" s="109" t="s">
        <v>613</v>
      </c>
      <c r="B543" s="115" t="s">
        <v>563</v>
      </c>
      <c r="C543" s="115" t="s">
        <v>263</v>
      </c>
      <c r="D543" s="115" t="s">
        <v>326</v>
      </c>
      <c r="E543" s="115" t="s">
        <v>301</v>
      </c>
      <c r="F543" s="115"/>
      <c r="G543" s="105"/>
      <c r="H543" s="198">
        <v>6536.5</v>
      </c>
    </row>
    <row r="544" spans="1:8" s="120" customFormat="1" ht="19.5" customHeight="1">
      <c r="A544" s="114" t="s">
        <v>614</v>
      </c>
      <c r="B544" s="115" t="s">
        <v>563</v>
      </c>
      <c r="C544" s="115" t="s">
        <v>263</v>
      </c>
      <c r="D544" s="115" t="s">
        <v>326</v>
      </c>
      <c r="E544" s="115" t="s">
        <v>615</v>
      </c>
      <c r="F544" s="115"/>
      <c r="G544" s="105"/>
      <c r="H544" s="198">
        <v>6536.5</v>
      </c>
    </row>
    <row r="545" spans="1:8" s="120" customFormat="1" ht="32.25" customHeight="1">
      <c r="A545" s="114" t="s">
        <v>352</v>
      </c>
      <c r="B545" s="115" t="s">
        <v>563</v>
      </c>
      <c r="C545" s="115" t="s">
        <v>263</v>
      </c>
      <c r="D545" s="115" t="s">
        <v>326</v>
      </c>
      <c r="E545" s="115" t="s">
        <v>615</v>
      </c>
      <c r="F545" s="115" t="s">
        <v>156</v>
      </c>
      <c r="G545" s="105"/>
      <c r="H545" s="198">
        <v>6260.4</v>
      </c>
    </row>
    <row r="546" spans="1:8" s="120" customFormat="1" ht="17.25" customHeight="1">
      <c r="A546" s="114" t="s">
        <v>176</v>
      </c>
      <c r="B546" s="115" t="s">
        <v>563</v>
      </c>
      <c r="C546" s="115" t="s">
        <v>263</v>
      </c>
      <c r="D546" s="115" t="s">
        <v>326</v>
      </c>
      <c r="E546" s="115" t="s">
        <v>615</v>
      </c>
      <c r="F546" s="115" t="s">
        <v>156</v>
      </c>
      <c r="G546" s="105" t="s">
        <v>177</v>
      </c>
      <c r="H546" s="198">
        <v>6260.4</v>
      </c>
    </row>
    <row r="547" spans="1:8" s="120" customFormat="1" ht="30" customHeight="1">
      <c r="A547" s="114" t="s">
        <v>311</v>
      </c>
      <c r="B547" s="115" t="s">
        <v>563</v>
      </c>
      <c r="C547" s="115" t="s">
        <v>263</v>
      </c>
      <c r="D547" s="115" t="s">
        <v>326</v>
      </c>
      <c r="E547" s="115" t="s">
        <v>615</v>
      </c>
      <c r="F547" s="115" t="s">
        <v>312</v>
      </c>
      <c r="G547" s="105"/>
      <c r="H547" s="198">
        <v>269</v>
      </c>
    </row>
    <row r="548" spans="1:8" s="120" customFormat="1" ht="17.25" customHeight="1">
      <c r="A548" s="114" t="s">
        <v>176</v>
      </c>
      <c r="B548" s="115" t="s">
        <v>563</v>
      </c>
      <c r="C548" s="115" t="s">
        <v>263</v>
      </c>
      <c r="D548" s="115" t="s">
        <v>326</v>
      </c>
      <c r="E548" s="115" t="s">
        <v>615</v>
      </c>
      <c r="F548" s="115" t="s">
        <v>312</v>
      </c>
      <c r="G548" s="105" t="s">
        <v>177</v>
      </c>
      <c r="H548" s="198">
        <v>269</v>
      </c>
    </row>
    <row r="549" spans="1:8" s="120" customFormat="1" ht="17.25" customHeight="1">
      <c r="A549" s="173" t="s">
        <v>387</v>
      </c>
      <c r="B549" s="115" t="s">
        <v>563</v>
      </c>
      <c r="C549" s="115" t="s">
        <v>263</v>
      </c>
      <c r="D549" s="115" t="s">
        <v>326</v>
      </c>
      <c r="E549" s="115" t="s">
        <v>615</v>
      </c>
      <c r="F549" s="115" t="s">
        <v>388</v>
      </c>
      <c r="G549" s="105"/>
      <c r="H549" s="198">
        <v>7.1</v>
      </c>
    </row>
    <row r="550" spans="1:8" s="120" customFormat="1" ht="17.25" customHeight="1">
      <c r="A550" s="114" t="s">
        <v>176</v>
      </c>
      <c r="B550" s="115" t="s">
        <v>563</v>
      </c>
      <c r="C550" s="115" t="s">
        <v>263</v>
      </c>
      <c r="D550" s="115" t="s">
        <v>326</v>
      </c>
      <c r="E550" s="115" t="s">
        <v>615</v>
      </c>
      <c r="F550" s="115" t="s">
        <v>388</v>
      </c>
      <c r="G550" s="105" t="s">
        <v>177</v>
      </c>
      <c r="H550" s="198">
        <v>7.1</v>
      </c>
    </row>
    <row r="551" spans="1:8" s="120" customFormat="1" ht="33" customHeight="1">
      <c r="A551" s="137" t="s">
        <v>616</v>
      </c>
      <c r="B551" s="121" t="s">
        <v>563</v>
      </c>
      <c r="C551" s="121" t="s">
        <v>265</v>
      </c>
      <c r="D551" s="121" t="s">
        <v>300</v>
      </c>
      <c r="E551" s="121" t="s">
        <v>301</v>
      </c>
      <c r="F551" s="121"/>
      <c r="G551" s="103"/>
      <c r="H551" s="197">
        <v>231</v>
      </c>
    </row>
    <row r="552" spans="1:8" s="120" customFormat="1" ht="36" customHeight="1">
      <c r="A552" s="114" t="s">
        <v>617</v>
      </c>
      <c r="B552" s="115" t="s">
        <v>563</v>
      </c>
      <c r="C552" s="115" t="s">
        <v>265</v>
      </c>
      <c r="D552" s="115" t="s">
        <v>326</v>
      </c>
      <c r="E552" s="115" t="s">
        <v>301</v>
      </c>
      <c r="F552" s="115"/>
      <c r="G552" s="105"/>
      <c r="H552" s="198">
        <v>231</v>
      </c>
    </row>
    <row r="553" spans="1:8" s="120" customFormat="1" ht="34.5" customHeight="1" hidden="1">
      <c r="A553" s="114" t="s">
        <v>618</v>
      </c>
      <c r="B553" s="115" t="s">
        <v>563</v>
      </c>
      <c r="C553" s="115" t="s">
        <v>265</v>
      </c>
      <c r="D553" s="115" t="s">
        <v>326</v>
      </c>
      <c r="E553" s="115" t="s">
        <v>619</v>
      </c>
      <c r="F553" s="115"/>
      <c r="G553" s="105"/>
      <c r="H553" s="198">
        <v>0</v>
      </c>
    </row>
    <row r="554" spans="1:8" s="120" customFormat="1" ht="27" customHeight="1" hidden="1">
      <c r="A554" s="114" t="s">
        <v>311</v>
      </c>
      <c r="B554" s="115" t="s">
        <v>563</v>
      </c>
      <c r="C554" s="115" t="s">
        <v>265</v>
      </c>
      <c r="D554" s="115" t="s">
        <v>326</v>
      </c>
      <c r="E554" s="115" t="s">
        <v>619</v>
      </c>
      <c r="F554" s="115" t="s">
        <v>312</v>
      </c>
      <c r="G554" s="105"/>
      <c r="H554" s="198">
        <v>0</v>
      </c>
    </row>
    <row r="555" spans="1:8" s="120" customFormat="1" ht="17.25" customHeight="1" hidden="1">
      <c r="A555" s="114" t="s">
        <v>232</v>
      </c>
      <c r="B555" s="115" t="s">
        <v>563</v>
      </c>
      <c r="C555" s="115" t="s">
        <v>265</v>
      </c>
      <c r="D555" s="115" t="s">
        <v>326</v>
      </c>
      <c r="E555" s="115" t="s">
        <v>619</v>
      </c>
      <c r="F555" s="115" t="s">
        <v>312</v>
      </c>
      <c r="G555" s="105" t="s">
        <v>233</v>
      </c>
      <c r="H555" s="198">
        <v>0</v>
      </c>
    </row>
    <row r="556" spans="1:8" s="120" customFormat="1" ht="75" customHeight="1">
      <c r="A556" s="114" t="s">
        <v>620</v>
      </c>
      <c r="B556" s="115" t="s">
        <v>563</v>
      </c>
      <c r="C556" s="115" t="s">
        <v>265</v>
      </c>
      <c r="D556" s="115" t="s">
        <v>326</v>
      </c>
      <c r="E556" s="115" t="s">
        <v>621</v>
      </c>
      <c r="F556" s="115"/>
      <c r="G556" s="105"/>
      <c r="H556" s="198">
        <v>231</v>
      </c>
    </row>
    <row r="557" spans="1:8" s="120" customFormat="1" ht="33" customHeight="1">
      <c r="A557" s="108" t="s">
        <v>560</v>
      </c>
      <c r="B557" s="115" t="s">
        <v>563</v>
      </c>
      <c r="C557" s="115" t="s">
        <v>265</v>
      </c>
      <c r="D557" s="115" t="s">
        <v>326</v>
      </c>
      <c r="E557" s="115" t="s">
        <v>621</v>
      </c>
      <c r="F557" s="115" t="s">
        <v>561</v>
      </c>
      <c r="G557" s="105"/>
      <c r="H557" s="198">
        <v>231</v>
      </c>
    </row>
    <row r="558" spans="1:8" s="120" customFormat="1" ht="17.25" customHeight="1">
      <c r="A558" s="114" t="s">
        <v>232</v>
      </c>
      <c r="B558" s="115" t="s">
        <v>563</v>
      </c>
      <c r="C558" s="115" t="s">
        <v>265</v>
      </c>
      <c r="D558" s="115" t="s">
        <v>326</v>
      </c>
      <c r="E558" s="115" t="s">
        <v>621</v>
      </c>
      <c r="F558" s="115" t="s">
        <v>561</v>
      </c>
      <c r="G558" s="105" t="s">
        <v>233</v>
      </c>
      <c r="H558" s="198">
        <v>231</v>
      </c>
    </row>
    <row r="559" spans="1:8" s="120" customFormat="1" ht="38.25" customHeight="1" hidden="1">
      <c r="A559" s="114" t="s">
        <v>622</v>
      </c>
      <c r="B559" s="115" t="s">
        <v>563</v>
      </c>
      <c r="C559" s="115" t="s">
        <v>265</v>
      </c>
      <c r="D559" s="115" t="s">
        <v>365</v>
      </c>
      <c r="E559" s="115" t="s">
        <v>301</v>
      </c>
      <c r="F559" s="115"/>
      <c r="G559" s="105"/>
      <c r="H559" s="198">
        <v>0</v>
      </c>
    </row>
    <row r="560" spans="1:8" s="120" customFormat="1" ht="29.25" customHeight="1" hidden="1">
      <c r="A560" s="114" t="s">
        <v>623</v>
      </c>
      <c r="B560" s="115" t="s">
        <v>563</v>
      </c>
      <c r="C560" s="115" t="s">
        <v>265</v>
      </c>
      <c r="D560" s="115" t="s">
        <v>365</v>
      </c>
      <c r="E560" s="115" t="s">
        <v>624</v>
      </c>
      <c r="F560" s="115"/>
      <c r="G560" s="105"/>
      <c r="H560" s="198">
        <v>0</v>
      </c>
    </row>
    <row r="561" spans="1:8" s="120" customFormat="1" ht="28.5" customHeight="1" hidden="1">
      <c r="A561" s="114" t="s">
        <v>311</v>
      </c>
      <c r="B561" s="115" t="s">
        <v>563</v>
      </c>
      <c r="C561" s="115" t="s">
        <v>265</v>
      </c>
      <c r="D561" s="115" t="s">
        <v>365</v>
      </c>
      <c r="E561" s="115" t="s">
        <v>624</v>
      </c>
      <c r="F561" s="115" t="s">
        <v>312</v>
      </c>
      <c r="G561" s="105"/>
      <c r="H561" s="198">
        <v>0</v>
      </c>
    </row>
    <row r="562" spans="1:8" s="120" customFormat="1" ht="17.25" customHeight="1" hidden="1">
      <c r="A562" s="114" t="s">
        <v>232</v>
      </c>
      <c r="B562" s="115" t="s">
        <v>563</v>
      </c>
      <c r="C562" s="115" t="s">
        <v>265</v>
      </c>
      <c r="D562" s="115" t="s">
        <v>365</v>
      </c>
      <c r="E562" s="115" t="s">
        <v>624</v>
      </c>
      <c r="F562" s="115" t="s">
        <v>312</v>
      </c>
      <c r="G562" s="105" t="s">
        <v>233</v>
      </c>
      <c r="H562" s="198">
        <v>0</v>
      </c>
    </row>
    <row r="563" spans="1:8" s="120" customFormat="1" ht="27" customHeight="1" hidden="1">
      <c r="A563" s="114" t="s">
        <v>330</v>
      </c>
      <c r="B563" s="115" t="s">
        <v>563</v>
      </c>
      <c r="C563" s="115" t="s">
        <v>265</v>
      </c>
      <c r="D563" s="115" t="s">
        <v>365</v>
      </c>
      <c r="E563" s="115" t="s">
        <v>624</v>
      </c>
      <c r="F563" s="115" t="s">
        <v>331</v>
      </c>
      <c r="G563" s="105"/>
      <c r="H563" s="198">
        <v>0</v>
      </c>
    </row>
    <row r="564" spans="1:8" s="120" customFormat="1" ht="17.25" customHeight="1" hidden="1">
      <c r="A564" s="114" t="s">
        <v>232</v>
      </c>
      <c r="B564" s="115" t="s">
        <v>563</v>
      </c>
      <c r="C564" s="115" t="s">
        <v>265</v>
      </c>
      <c r="D564" s="115" t="s">
        <v>365</v>
      </c>
      <c r="E564" s="115" t="s">
        <v>624</v>
      </c>
      <c r="F564" s="115" t="s">
        <v>331</v>
      </c>
      <c r="G564" s="105" t="s">
        <v>233</v>
      </c>
      <c r="H564" s="198">
        <v>0</v>
      </c>
    </row>
    <row r="565" spans="1:8" s="120" customFormat="1" ht="37.5" customHeight="1" hidden="1">
      <c r="A565" s="114" t="s">
        <v>625</v>
      </c>
      <c r="B565" s="115" t="s">
        <v>563</v>
      </c>
      <c r="C565" s="115" t="s">
        <v>265</v>
      </c>
      <c r="D565" s="115" t="s">
        <v>530</v>
      </c>
      <c r="E565" s="115" t="s">
        <v>301</v>
      </c>
      <c r="F565" s="115"/>
      <c r="G565" s="105"/>
      <c r="H565" s="198">
        <v>0</v>
      </c>
    </row>
    <row r="566" spans="1:8" s="120" customFormat="1" ht="35.25" customHeight="1" hidden="1">
      <c r="A566" s="114" t="s">
        <v>626</v>
      </c>
      <c r="B566" s="115" t="s">
        <v>563</v>
      </c>
      <c r="C566" s="115" t="s">
        <v>265</v>
      </c>
      <c r="D566" s="115" t="s">
        <v>530</v>
      </c>
      <c r="E566" s="115" t="s">
        <v>627</v>
      </c>
      <c r="F566" s="115"/>
      <c r="G566" s="105"/>
      <c r="H566" s="198">
        <v>0</v>
      </c>
    </row>
    <row r="567" spans="1:8" s="120" customFormat="1" ht="27.75" customHeight="1" hidden="1">
      <c r="A567" s="114" t="s">
        <v>311</v>
      </c>
      <c r="B567" s="115" t="s">
        <v>563</v>
      </c>
      <c r="C567" s="115" t="s">
        <v>265</v>
      </c>
      <c r="D567" s="115" t="s">
        <v>530</v>
      </c>
      <c r="E567" s="115" t="s">
        <v>627</v>
      </c>
      <c r="F567" s="115" t="s">
        <v>312</v>
      </c>
      <c r="G567" s="105"/>
      <c r="H567" s="198">
        <v>0</v>
      </c>
    </row>
    <row r="568" spans="1:8" s="120" customFormat="1" ht="17.25" customHeight="1" hidden="1">
      <c r="A568" s="114" t="s">
        <v>232</v>
      </c>
      <c r="B568" s="115" t="s">
        <v>563</v>
      </c>
      <c r="C568" s="115" t="s">
        <v>265</v>
      </c>
      <c r="D568" s="115" t="s">
        <v>530</v>
      </c>
      <c r="E568" s="115" t="s">
        <v>627</v>
      </c>
      <c r="F568" s="115" t="s">
        <v>312</v>
      </c>
      <c r="G568" s="105" t="s">
        <v>233</v>
      </c>
      <c r="H568" s="198">
        <v>0</v>
      </c>
    </row>
    <row r="569" spans="1:8" s="120" customFormat="1" ht="45" customHeight="1">
      <c r="A569" s="137" t="s">
        <v>628</v>
      </c>
      <c r="B569" s="121" t="s">
        <v>563</v>
      </c>
      <c r="C569" s="121" t="s">
        <v>483</v>
      </c>
      <c r="D569" s="121" t="s">
        <v>300</v>
      </c>
      <c r="E569" s="121" t="s">
        <v>301</v>
      </c>
      <c r="F569" s="121"/>
      <c r="G569" s="103"/>
      <c r="H569" s="197">
        <v>8352.4</v>
      </c>
    </row>
    <row r="570" spans="1:8" s="120" customFormat="1" ht="46.5" customHeight="1">
      <c r="A570" s="114" t="s">
        <v>629</v>
      </c>
      <c r="B570" s="115" t="s">
        <v>563</v>
      </c>
      <c r="C570" s="115" t="s">
        <v>483</v>
      </c>
      <c r="D570" s="115" t="s">
        <v>326</v>
      </c>
      <c r="E570" s="115" t="s">
        <v>301</v>
      </c>
      <c r="F570" s="115"/>
      <c r="G570" s="105"/>
      <c r="H570" s="198">
        <v>8352.4</v>
      </c>
    </row>
    <row r="571" spans="1:8" s="120" customFormat="1" ht="33" customHeight="1" hidden="1">
      <c r="A571" s="114" t="s">
        <v>630</v>
      </c>
      <c r="B571" s="115" t="s">
        <v>563</v>
      </c>
      <c r="C571" s="115" t="s">
        <v>483</v>
      </c>
      <c r="D571" s="115" t="s">
        <v>326</v>
      </c>
      <c r="E571" s="115" t="s">
        <v>631</v>
      </c>
      <c r="F571" s="115"/>
      <c r="G571" s="105"/>
      <c r="H571" s="198">
        <v>0</v>
      </c>
    </row>
    <row r="572" spans="1:8" s="120" customFormat="1" ht="29.25" customHeight="1" hidden="1">
      <c r="A572" s="114" t="s">
        <v>311</v>
      </c>
      <c r="B572" s="115" t="s">
        <v>563</v>
      </c>
      <c r="C572" s="115" t="s">
        <v>483</v>
      </c>
      <c r="D572" s="115" t="s">
        <v>326</v>
      </c>
      <c r="E572" s="115" t="s">
        <v>631</v>
      </c>
      <c r="F572" s="115" t="s">
        <v>312</v>
      </c>
      <c r="G572" s="105"/>
      <c r="H572" s="198">
        <v>0</v>
      </c>
    </row>
    <row r="573" spans="1:8" s="120" customFormat="1" ht="17.25" customHeight="1" hidden="1">
      <c r="A573" s="114" t="s">
        <v>186</v>
      </c>
      <c r="B573" s="115" t="s">
        <v>563</v>
      </c>
      <c r="C573" s="115" t="s">
        <v>483</v>
      </c>
      <c r="D573" s="115" t="s">
        <v>326</v>
      </c>
      <c r="E573" s="115" t="s">
        <v>631</v>
      </c>
      <c r="F573" s="115" t="s">
        <v>312</v>
      </c>
      <c r="G573" s="105" t="s">
        <v>187</v>
      </c>
      <c r="H573" s="198">
        <v>0</v>
      </c>
    </row>
    <row r="574" spans="1:8" s="120" customFormat="1" ht="27.75" customHeight="1" hidden="1">
      <c r="A574" s="123" t="s">
        <v>632</v>
      </c>
      <c r="B574" s="115" t="s">
        <v>563</v>
      </c>
      <c r="C574" s="115" t="s">
        <v>483</v>
      </c>
      <c r="D574" s="115" t="s">
        <v>326</v>
      </c>
      <c r="E574" s="115" t="s">
        <v>633</v>
      </c>
      <c r="F574" s="115"/>
      <c r="G574" s="106"/>
      <c r="H574" s="198">
        <v>0</v>
      </c>
    </row>
    <row r="575" spans="1:8" s="120" customFormat="1" ht="22.5" customHeight="1" hidden="1">
      <c r="A575" s="114" t="s">
        <v>311</v>
      </c>
      <c r="B575" s="115" t="s">
        <v>563</v>
      </c>
      <c r="C575" s="115" t="s">
        <v>483</v>
      </c>
      <c r="D575" s="115" t="s">
        <v>326</v>
      </c>
      <c r="E575" s="115" t="s">
        <v>633</v>
      </c>
      <c r="F575" s="115" t="s">
        <v>312</v>
      </c>
      <c r="G575" s="105"/>
      <c r="H575" s="198">
        <v>0</v>
      </c>
    </row>
    <row r="576" spans="1:8" s="120" customFormat="1" ht="21" customHeight="1" hidden="1">
      <c r="A576" s="124" t="s">
        <v>196</v>
      </c>
      <c r="B576" s="115" t="s">
        <v>563</v>
      </c>
      <c r="C576" s="115" t="s">
        <v>634</v>
      </c>
      <c r="D576" s="115" t="s">
        <v>326</v>
      </c>
      <c r="E576" s="115" t="s">
        <v>633</v>
      </c>
      <c r="F576" s="115" t="s">
        <v>312</v>
      </c>
      <c r="G576" s="105" t="s">
        <v>197</v>
      </c>
      <c r="H576" s="198">
        <v>0</v>
      </c>
    </row>
    <row r="577" spans="1:8" s="120" customFormat="1" ht="33" customHeight="1">
      <c r="A577" s="173" t="s">
        <v>1059</v>
      </c>
      <c r="B577" s="115" t="s">
        <v>563</v>
      </c>
      <c r="C577" s="115" t="s">
        <v>483</v>
      </c>
      <c r="D577" s="115" t="s">
        <v>326</v>
      </c>
      <c r="E577" s="115" t="s">
        <v>1058</v>
      </c>
      <c r="F577" s="115"/>
      <c r="G577" s="105"/>
      <c r="H577" s="198">
        <v>4953.3</v>
      </c>
    </row>
    <row r="578" spans="1:8" s="120" customFormat="1" ht="29.25" customHeight="1">
      <c r="A578" s="173" t="s">
        <v>311</v>
      </c>
      <c r="B578" s="115" t="s">
        <v>563</v>
      </c>
      <c r="C578" s="115" t="s">
        <v>483</v>
      </c>
      <c r="D578" s="115" t="s">
        <v>326</v>
      </c>
      <c r="E578" s="115" t="s">
        <v>1058</v>
      </c>
      <c r="F578" s="115" t="s">
        <v>312</v>
      </c>
      <c r="G578" s="105"/>
      <c r="H578" s="198">
        <v>3333.3</v>
      </c>
    </row>
    <row r="579" spans="1:8" s="120" customFormat="1" ht="19.5" customHeight="1">
      <c r="A579" s="114" t="s">
        <v>186</v>
      </c>
      <c r="B579" s="115" t="s">
        <v>563</v>
      </c>
      <c r="C579" s="115" t="s">
        <v>483</v>
      </c>
      <c r="D579" s="115" t="s">
        <v>326</v>
      </c>
      <c r="E579" s="115" t="s">
        <v>1058</v>
      </c>
      <c r="F579" s="115" t="s">
        <v>312</v>
      </c>
      <c r="G579" s="105" t="s">
        <v>187</v>
      </c>
      <c r="H579" s="198">
        <v>3333.3</v>
      </c>
    </row>
    <row r="580" spans="1:8" s="120" customFormat="1" ht="17.25" customHeight="1">
      <c r="A580" s="113" t="s">
        <v>396</v>
      </c>
      <c r="B580" s="115" t="s">
        <v>563</v>
      </c>
      <c r="C580" s="115" t="s">
        <v>483</v>
      </c>
      <c r="D580" s="115" t="s">
        <v>326</v>
      </c>
      <c r="E580" s="115" t="s">
        <v>1058</v>
      </c>
      <c r="F580" s="115" t="s">
        <v>397</v>
      </c>
      <c r="G580" s="105"/>
      <c r="H580" s="198">
        <v>1620</v>
      </c>
    </row>
    <row r="581" spans="1:8" s="120" customFormat="1" ht="19.5" customHeight="1">
      <c r="A581" s="114" t="s">
        <v>232</v>
      </c>
      <c r="B581" s="115" t="s">
        <v>563</v>
      </c>
      <c r="C581" s="115" t="s">
        <v>483</v>
      </c>
      <c r="D581" s="115" t="s">
        <v>326</v>
      </c>
      <c r="E581" s="115" t="s">
        <v>1058</v>
      </c>
      <c r="F581" s="115" t="s">
        <v>397</v>
      </c>
      <c r="G581" s="105" t="s">
        <v>231</v>
      </c>
      <c r="H581" s="198">
        <v>1620</v>
      </c>
    </row>
    <row r="582" spans="1:8" s="120" customFormat="1" ht="27" customHeight="1">
      <c r="A582" s="173" t="s">
        <v>1061</v>
      </c>
      <c r="B582" s="115" t="s">
        <v>563</v>
      </c>
      <c r="C582" s="115" t="s">
        <v>483</v>
      </c>
      <c r="D582" s="115" t="s">
        <v>326</v>
      </c>
      <c r="E582" s="115" t="s">
        <v>635</v>
      </c>
      <c r="F582" s="115"/>
      <c r="G582" s="105"/>
      <c r="H582" s="198">
        <v>3399.1</v>
      </c>
    </row>
    <row r="583" spans="1:8" s="120" customFormat="1" ht="27" customHeight="1">
      <c r="A583" s="173" t="s">
        <v>311</v>
      </c>
      <c r="B583" s="115" t="s">
        <v>563</v>
      </c>
      <c r="C583" s="115" t="s">
        <v>483</v>
      </c>
      <c r="D583" s="115" t="s">
        <v>326</v>
      </c>
      <c r="E583" s="115" t="s">
        <v>635</v>
      </c>
      <c r="F583" s="115" t="s">
        <v>312</v>
      </c>
      <c r="G583" s="105"/>
      <c r="H583" s="198">
        <v>3219.1</v>
      </c>
    </row>
    <row r="584" spans="1:8" s="120" customFormat="1" ht="18.75" customHeight="1">
      <c r="A584" s="114" t="s">
        <v>186</v>
      </c>
      <c r="B584" s="115" t="s">
        <v>563</v>
      </c>
      <c r="C584" s="115" t="s">
        <v>483</v>
      </c>
      <c r="D584" s="115" t="s">
        <v>326</v>
      </c>
      <c r="E584" s="115" t="s">
        <v>635</v>
      </c>
      <c r="F584" s="115" t="s">
        <v>312</v>
      </c>
      <c r="G584" s="105" t="s">
        <v>187</v>
      </c>
      <c r="H584" s="198">
        <v>3219.1</v>
      </c>
    </row>
    <row r="585" spans="1:8" s="120" customFormat="1" ht="17.25" customHeight="1">
      <c r="A585" s="113" t="s">
        <v>396</v>
      </c>
      <c r="B585" s="115" t="s">
        <v>563</v>
      </c>
      <c r="C585" s="115" t="s">
        <v>483</v>
      </c>
      <c r="D585" s="115" t="s">
        <v>326</v>
      </c>
      <c r="E585" s="115" t="s">
        <v>635</v>
      </c>
      <c r="F585" s="115" t="s">
        <v>397</v>
      </c>
      <c r="G585" s="105"/>
      <c r="H585" s="198">
        <v>180</v>
      </c>
    </row>
    <row r="586" spans="1:8" s="120" customFormat="1" ht="17.25" customHeight="1">
      <c r="A586" s="114" t="s">
        <v>232</v>
      </c>
      <c r="B586" s="115" t="s">
        <v>563</v>
      </c>
      <c r="C586" s="115" t="s">
        <v>483</v>
      </c>
      <c r="D586" s="115" t="s">
        <v>326</v>
      </c>
      <c r="E586" s="115" t="s">
        <v>635</v>
      </c>
      <c r="F586" s="115" t="s">
        <v>397</v>
      </c>
      <c r="G586" s="105" t="s">
        <v>231</v>
      </c>
      <c r="H586" s="198">
        <v>180</v>
      </c>
    </row>
    <row r="587" spans="1:8" s="116" customFormat="1" ht="41.25" customHeight="1">
      <c r="A587" s="107" t="s">
        <v>636</v>
      </c>
      <c r="B587" s="121" t="s">
        <v>637</v>
      </c>
      <c r="C587" s="121" t="s">
        <v>299</v>
      </c>
      <c r="D587" s="121" t="s">
        <v>300</v>
      </c>
      <c r="E587" s="121" t="s">
        <v>301</v>
      </c>
      <c r="F587" s="121"/>
      <c r="G587" s="103"/>
      <c r="H587" s="197">
        <v>3384.4</v>
      </c>
    </row>
    <row r="588" spans="1:8" s="116" customFormat="1" ht="33" customHeight="1" hidden="1">
      <c r="A588" s="108" t="s">
        <v>638</v>
      </c>
      <c r="B588" s="115" t="s">
        <v>639</v>
      </c>
      <c r="C588" s="115" t="s">
        <v>258</v>
      </c>
      <c r="D588" s="115" t="s">
        <v>300</v>
      </c>
      <c r="E588" s="115" t="s">
        <v>301</v>
      </c>
      <c r="F588" s="115"/>
      <c r="G588" s="105"/>
      <c r="H588" s="198">
        <v>0</v>
      </c>
    </row>
    <row r="589" spans="1:8" s="116" customFormat="1" ht="35.25" customHeight="1" hidden="1">
      <c r="A589" s="109" t="s">
        <v>640</v>
      </c>
      <c r="B589" s="115" t="s">
        <v>639</v>
      </c>
      <c r="C589" s="115" t="s">
        <v>258</v>
      </c>
      <c r="D589" s="115" t="s">
        <v>298</v>
      </c>
      <c r="E589" s="115" t="s">
        <v>301</v>
      </c>
      <c r="F589" s="115"/>
      <c r="G589" s="105"/>
      <c r="H589" s="198">
        <v>0</v>
      </c>
    </row>
    <row r="590" spans="1:8" s="116" customFormat="1" ht="45" customHeight="1" hidden="1">
      <c r="A590" s="114" t="s">
        <v>641</v>
      </c>
      <c r="B590" s="115" t="s">
        <v>639</v>
      </c>
      <c r="C590" s="115" t="s">
        <v>258</v>
      </c>
      <c r="D590" s="115" t="s">
        <v>298</v>
      </c>
      <c r="E590" s="105" t="s">
        <v>642</v>
      </c>
      <c r="F590" s="115"/>
      <c r="G590" s="105"/>
      <c r="H590" s="460">
        <v>0</v>
      </c>
    </row>
    <row r="591" spans="1:8" s="116" customFormat="1" ht="17.25" customHeight="1" hidden="1">
      <c r="A591" s="67" t="s">
        <v>396</v>
      </c>
      <c r="B591" s="115" t="s">
        <v>639</v>
      </c>
      <c r="C591" s="115" t="s">
        <v>258</v>
      </c>
      <c r="D591" s="115" t="s">
        <v>298</v>
      </c>
      <c r="E591" s="105" t="s">
        <v>642</v>
      </c>
      <c r="F591" s="115" t="s">
        <v>397</v>
      </c>
      <c r="G591" s="105"/>
      <c r="H591" s="198">
        <v>0</v>
      </c>
    </row>
    <row r="592" spans="1:8" s="116" customFormat="1" ht="17.25" customHeight="1" hidden="1">
      <c r="A592" s="114" t="s">
        <v>212</v>
      </c>
      <c r="B592" s="115" t="s">
        <v>639</v>
      </c>
      <c r="C592" s="115" t="s">
        <v>258</v>
      </c>
      <c r="D592" s="115" t="s">
        <v>298</v>
      </c>
      <c r="E592" s="105" t="s">
        <v>642</v>
      </c>
      <c r="F592" s="115" t="s">
        <v>397</v>
      </c>
      <c r="G592" s="105" t="s">
        <v>213</v>
      </c>
      <c r="H592" s="198">
        <v>0</v>
      </c>
    </row>
    <row r="593" spans="1:8" s="120" customFormat="1" ht="48.75" customHeight="1">
      <c r="A593" s="137" t="s">
        <v>643</v>
      </c>
      <c r="B593" s="121" t="s">
        <v>639</v>
      </c>
      <c r="C593" s="121" t="s">
        <v>260</v>
      </c>
      <c r="D593" s="121" t="s">
        <v>300</v>
      </c>
      <c r="E593" s="121" t="s">
        <v>301</v>
      </c>
      <c r="F593" s="121"/>
      <c r="G593" s="103"/>
      <c r="H593" s="197">
        <v>2105.6</v>
      </c>
    </row>
    <row r="594" spans="1:8" s="116" customFormat="1" ht="39" customHeight="1">
      <c r="A594" s="109" t="s">
        <v>644</v>
      </c>
      <c r="B594" s="115" t="s">
        <v>639</v>
      </c>
      <c r="C594" s="115" t="s">
        <v>260</v>
      </c>
      <c r="D594" s="115" t="s">
        <v>298</v>
      </c>
      <c r="E594" s="115" t="s">
        <v>301</v>
      </c>
      <c r="F594" s="115"/>
      <c r="G594" s="105"/>
      <c r="H594" s="198">
        <v>975.9</v>
      </c>
    </row>
    <row r="595" spans="1:8" s="116" customFormat="1" ht="47.25" customHeight="1" hidden="1">
      <c r="A595" s="109" t="s">
        <v>645</v>
      </c>
      <c r="B595" s="115" t="s">
        <v>639</v>
      </c>
      <c r="C595" s="115" t="s">
        <v>260</v>
      </c>
      <c r="D595" s="115" t="s">
        <v>298</v>
      </c>
      <c r="E595" s="115" t="s">
        <v>646</v>
      </c>
      <c r="F595" s="115"/>
      <c r="G595" s="105"/>
      <c r="H595" s="198">
        <v>0</v>
      </c>
    </row>
    <row r="596" spans="1:8" s="116" customFormat="1" ht="37.5" customHeight="1" hidden="1">
      <c r="A596" s="108" t="s">
        <v>540</v>
      </c>
      <c r="B596" s="115" t="s">
        <v>639</v>
      </c>
      <c r="C596" s="115" t="s">
        <v>260</v>
      </c>
      <c r="D596" s="115" t="s">
        <v>298</v>
      </c>
      <c r="E596" s="115" t="s">
        <v>646</v>
      </c>
      <c r="F596" s="115" t="s">
        <v>541</v>
      </c>
      <c r="G596" s="105"/>
      <c r="H596" s="198">
        <v>0</v>
      </c>
    </row>
    <row r="597" spans="1:8" s="116" customFormat="1" ht="33.75" customHeight="1" hidden="1">
      <c r="A597" s="114" t="s">
        <v>192</v>
      </c>
      <c r="B597" s="115" t="s">
        <v>639</v>
      </c>
      <c r="C597" s="115" t="s">
        <v>260</v>
      </c>
      <c r="D597" s="115" t="s">
        <v>298</v>
      </c>
      <c r="E597" s="115" t="s">
        <v>646</v>
      </c>
      <c r="F597" s="115" t="s">
        <v>541</v>
      </c>
      <c r="G597" s="105" t="s">
        <v>193</v>
      </c>
      <c r="H597" s="198">
        <v>0</v>
      </c>
    </row>
    <row r="598" spans="1:8" s="116" customFormat="1" ht="28.5" customHeight="1" hidden="1">
      <c r="A598" s="109" t="s">
        <v>647</v>
      </c>
      <c r="B598" s="115" t="s">
        <v>639</v>
      </c>
      <c r="C598" s="115" t="s">
        <v>260</v>
      </c>
      <c r="D598" s="115" t="s">
        <v>298</v>
      </c>
      <c r="E598" s="115" t="s">
        <v>648</v>
      </c>
      <c r="F598" s="115"/>
      <c r="G598" s="105"/>
      <c r="H598" s="198">
        <v>0</v>
      </c>
    </row>
    <row r="599" spans="1:8" s="116" customFormat="1" ht="33" customHeight="1" hidden="1">
      <c r="A599" s="109" t="s">
        <v>540</v>
      </c>
      <c r="B599" s="115" t="s">
        <v>639</v>
      </c>
      <c r="C599" s="115" t="s">
        <v>260</v>
      </c>
      <c r="D599" s="115" t="s">
        <v>298</v>
      </c>
      <c r="E599" s="115" t="s">
        <v>648</v>
      </c>
      <c r="F599" s="115" t="s">
        <v>541</v>
      </c>
      <c r="G599" s="105"/>
      <c r="H599" s="460">
        <v>0</v>
      </c>
    </row>
    <row r="600" spans="1:8" s="116" customFormat="1" ht="21" customHeight="1" hidden="1">
      <c r="A600" s="114" t="s">
        <v>192</v>
      </c>
      <c r="B600" s="115" t="s">
        <v>639</v>
      </c>
      <c r="C600" s="115" t="s">
        <v>260</v>
      </c>
      <c r="D600" s="115" t="s">
        <v>298</v>
      </c>
      <c r="E600" s="115" t="s">
        <v>648</v>
      </c>
      <c r="F600" s="115" t="s">
        <v>541</v>
      </c>
      <c r="G600" s="105" t="s">
        <v>193</v>
      </c>
      <c r="H600" s="198">
        <v>0</v>
      </c>
    </row>
    <row r="601" spans="1:8" s="116" customFormat="1" ht="30" customHeight="1" hidden="1">
      <c r="A601" s="109" t="s">
        <v>647</v>
      </c>
      <c r="B601" s="115" t="s">
        <v>639</v>
      </c>
      <c r="C601" s="115" t="s">
        <v>260</v>
      </c>
      <c r="D601" s="115" t="s">
        <v>298</v>
      </c>
      <c r="E601" s="115" t="s">
        <v>649</v>
      </c>
      <c r="F601" s="115"/>
      <c r="G601" s="105"/>
      <c r="H601" s="198">
        <v>0</v>
      </c>
    </row>
    <row r="602" spans="1:8" s="116" customFormat="1" ht="33.75" customHeight="1" hidden="1">
      <c r="A602" s="109" t="s">
        <v>540</v>
      </c>
      <c r="B602" s="115" t="s">
        <v>639</v>
      </c>
      <c r="C602" s="115" t="s">
        <v>260</v>
      </c>
      <c r="D602" s="115" t="s">
        <v>298</v>
      </c>
      <c r="E602" s="115" t="s">
        <v>649</v>
      </c>
      <c r="F602" s="115" t="s">
        <v>541</v>
      </c>
      <c r="G602" s="105"/>
      <c r="H602" s="198">
        <v>0</v>
      </c>
    </row>
    <row r="603" spans="1:8" s="116" customFormat="1" ht="15.75" customHeight="1" hidden="1">
      <c r="A603" s="114" t="s">
        <v>192</v>
      </c>
      <c r="B603" s="115" t="s">
        <v>639</v>
      </c>
      <c r="C603" s="115" t="s">
        <v>260</v>
      </c>
      <c r="D603" s="115" t="s">
        <v>298</v>
      </c>
      <c r="E603" s="115" t="s">
        <v>649</v>
      </c>
      <c r="F603" s="115" t="s">
        <v>541</v>
      </c>
      <c r="G603" s="105" t="s">
        <v>193</v>
      </c>
      <c r="H603" s="198">
        <v>0</v>
      </c>
    </row>
    <row r="604" spans="1:8" s="116" customFormat="1" ht="49.5" customHeight="1">
      <c r="A604" s="210" t="s">
        <v>1048</v>
      </c>
      <c r="B604" s="115" t="s">
        <v>639</v>
      </c>
      <c r="C604" s="115" t="s">
        <v>260</v>
      </c>
      <c r="D604" s="115" t="s">
        <v>298</v>
      </c>
      <c r="E604" s="115" t="s">
        <v>1047</v>
      </c>
      <c r="F604" s="115"/>
      <c r="G604" s="115"/>
      <c r="H604" s="198">
        <v>800</v>
      </c>
    </row>
    <row r="605" spans="1:8" s="116" customFormat="1" ht="30.75" customHeight="1">
      <c r="A605" s="210" t="s">
        <v>540</v>
      </c>
      <c r="B605" s="115" t="s">
        <v>639</v>
      </c>
      <c r="C605" s="115" t="s">
        <v>260</v>
      </c>
      <c r="D605" s="115" t="s">
        <v>298</v>
      </c>
      <c r="E605" s="115" t="s">
        <v>1047</v>
      </c>
      <c r="F605" s="115" t="s">
        <v>541</v>
      </c>
      <c r="G605" s="115"/>
      <c r="H605" s="198">
        <v>800</v>
      </c>
    </row>
    <row r="606" spans="1:8" s="116" customFormat="1" ht="15.75" customHeight="1">
      <c r="A606" s="114" t="s">
        <v>192</v>
      </c>
      <c r="B606" s="115" t="s">
        <v>639</v>
      </c>
      <c r="C606" s="115" t="s">
        <v>260</v>
      </c>
      <c r="D606" s="115" t="s">
        <v>298</v>
      </c>
      <c r="E606" s="115" t="s">
        <v>1047</v>
      </c>
      <c r="F606" s="115" t="s">
        <v>541</v>
      </c>
      <c r="G606" s="105" t="s">
        <v>193</v>
      </c>
      <c r="H606" s="198">
        <v>800</v>
      </c>
    </row>
    <row r="607" spans="1:8" s="116" customFormat="1" ht="45" customHeight="1">
      <c r="A607" s="210" t="s">
        <v>1048</v>
      </c>
      <c r="B607" s="115" t="s">
        <v>639</v>
      </c>
      <c r="C607" s="115" t="s">
        <v>260</v>
      </c>
      <c r="D607" s="115" t="s">
        <v>298</v>
      </c>
      <c r="E607" s="115" t="s">
        <v>1057</v>
      </c>
      <c r="F607" s="115"/>
      <c r="G607" s="105"/>
      <c r="H607" s="198">
        <v>175.9</v>
      </c>
    </row>
    <row r="608" spans="1:8" s="116" customFormat="1" ht="28.5" customHeight="1">
      <c r="A608" s="210" t="s">
        <v>540</v>
      </c>
      <c r="B608" s="115" t="s">
        <v>639</v>
      </c>
      <c r="C608" s="115" t="s">
        <v>260</v>
      </c>
      <c r="D608" s="115" t="s">
        <v>298</v>
      </c>
      <c r="E608" s="115" t="s">
        <v>1057</v>
      </c>
      <c r="F608" s="115" t="s">
        <v>541</v>
      </c>
      <c r="G608" s="105"/>
      <c r="H608" s="198">
        <v>175.9</v>
      </c>
    </row>
    <row r="609" spans="1:8" s="116" customFormat="1" ht="18" customHeight="1">
      <c r="A609" s="114" t="s">
        <v>192</v>
      </c>
      <c r="B609" s="115" t="s">
        <v>639</v>
      </c>
      <c r="C609" s="115" t="s">
        <v>260</v>
      </c>
      <c r="D609" s="115" t="s">
        <v>298</v>
      </c>
      <c r="E609" s="115" t="s">
        <v>1057</v>
      </c>
      <c r="F609" s="115" t="s">
        <v>541</v>
      </c>
      <c r="G609" s="105" t="s">
        <v>193</v>
      </c>
      <c r="H609" s="198">
        <v>175.9</v>
      </c>
    </row>
    <row r="610" spans="1:8" s="116" customFormat="1" ht="50.25" customHeight="1">
      <c r="A610" s="114" t="s">
        <v>650</v>
      </c>
      <c r="B610" s="115" t="s">
        <v>639</v>
      </c>
      <c r="C610" s="115" t="s">
        <v>260</v>
      </c>
      <c r="D610" s="115" t="s">
        <v>326</v>
      </c>
      <c r="E610" s="115" t="s">
        <v>301</v>
      </c>
      <c r="F610" s="115"/>
      <c r="G610" s="105"/>
      <c r="H610" s="198">
        <v>782.7</v>
      </c>
    </row>
    <row r="611" spans="1:8" s="116" customFormat="1" ht="17.25" customHeight="1">
      <c r="A611" s="114" t="s">
        <v>651</v>
      </c>
      <c r="B611" s="115" t="s">
        <v>639</v>
      </c>
      <c r="C611" s="115" t="s">
        <v>260</v>
      </c>
      <c r="D611" s="115" t="s">
        <v>326</v>
      </c>
      <c r="E611" s="115" t="s">
        <v>652</v>
      </c>
      <c r="F611" s="115"/>
      <c r="G611" s="105"/>
      <c r="H611" s="198">
        <v>782.7</v>
      </c>
    </row>
    <row r="612" spans="1:8" s="116" customFormat="1" ht="17.25" customHeight="1">
      <c r="A612" s="108" t="s">
        <v>560</v>
      </c>
      <c r="B612" s="115" t="s">
        <v>639</v>
      </c>
      <c r="C612" s="115" t="s">
        <v>260</v>
      </c>
      <c r="D612" s="115" t="s">
        <v>326</v>
      </c>
      <c r="E612" s="115" t="s">
        <v>652</v>
      </c>
      <c r="F612" s="115" t="s">
        <v>561</v>
      </c>
      <c r="G612" s="105"/>
      <c r="H612" s="198">
        <v>782.7</v>
      </c>
    </row>
    <row r="613" spans="1:8" s="116" customFormat="1" ht="17.25" customHeight="1">
      <c r="A613" s="114" t="s">
        <v>192</v>
      </c>
      <c r="B613" s="115" t="s">
        <v>639</v>
      </c>
      <c r="C613" s="115" t="s">
        <v>260</v>
      </c>
      <c r="D613" s="115" t="s">
        <v>326</v>
      </c>
      <c r="E613" s="115" t="s">
        <v>652</v>
      </c>
      <c r="F613" s="115" t="s">
        <v>561</v>
      </c>
      <c r="G613" s="105" t="s">
        <v>193</v>
      </c>
      <c r="H613" s="198">
        <v>782.7</v>
      </c>
    </row>
    <row r="614" spans="1:8" s="116" customFormat="1" ht="45" customHeight="1">
      <c r="A614" s="114" t="s">
        <v>653</v>
      </c>
      <c r="B614" s="115" t="s">
        <v>639</v>
      </c>
      <c r="C614" s="115" t="s">
        <v>260</v>
      </c>
      <c r="D614" s="115" t="s">
        <v>365</v>
      </c>
      <c r="E614" s="115" t="s">
        <v>301</v>
      </c>
      <c r="F614" s="115"/>
      <c r="G614" s="105"/>
      <c r="H614" s="198">
        <v>172.7</v>
      </c>
    </row>
    <row r="615" spans="1:8" s="116" customFormat="1" ht="18" customHeight="1">
      <c r="A615" s="114" t="s">
        <v>654</v>
      </c>
      <c r="B615" s="115" t="s">
        <v>639</v>
      </c>
      <c r="C615" s="115" t="s">
        <v>260</v>
      </c>
      <c r="D615" s="115" t="s">
        <v>365</v>
      </c>
      <c r="E615" s="115" t="s">
        <v>655</v>
      </c>
      <c r="F615" s="115"/>
      <c r="G615" s="105"/>
      <c r="H615" s="198">
        <v>172.7</v>
      </c>
    </row>
    <row r="616" spans="1:8" s="116" customFormat="1" ht="28.5" customHeight="1">
      <c r="A616" s="114" t="s">
        <v>311</v>
      </c>
      <c r="B616" s="115" t="s">
        <v>639</v>
      </c>
      <c r="C616" s="115" t="s">
        <v>260</v>
      </c>
      <c r="D616" s="115" t="s">
        <v>365</v>
      </c>
      <c r="E616" s="115" t="s">
        <v>655</v>
      </c>
      <c r="F616" s="115" t="s">
        <v>312</v>
      </c>
      <c r="G616" s="105"/>
      <c r="H616" s="198">
        <v>172.7</v>
      </c>
    </row>
    <row r="617" spans="1:8" s="116" customFormat="1" ht="17.25" customHeight="1">
      <c r="A617" s="114" t="s">
        <v>192</v>
      </c>
      <c r="B617" s="115" t="s">
        <v>639</v>
      </c>
      <c r="C617" s="115" t="s">
        <v>260</v>
      </c>
      <c r="D617" s="115" t="s">
        <v>365</v>
      </c>
      <c r="E617" s="115" t="s">
        <v>655</v>
      </c>
      <c r="F617" s="115" t="s">
        <v>312</v>
      </c>
      <c r="G617" s="105" t="s">
        <v>193</v>
      </c>
      <c r="H617" s="198">
        <v>172.7</v>
      </c>
    </row>
    <row r="618" spans="1:8" s="116" customFormat="1" ht="36" customHeight="1">
      <c r="A618" s="114" t="s">
        <v>656</v>
      </c>
      <c r="B618" s="115" t="s">
        <v>639</v>
      </c>
      <c r="C618" s="115" t="s">
        <v>260</v>
      </c>
      <c r="D618" s="115" t="s">
        <v>381</v>
      </c>
      <c r="E618" s="115" t="s">
        <v>301</v>
      </c>
      <c r="F618" s="115"/>
      <c r="G618" s="105"/>
      <c r="H618" s="198">
        <v>174.3</v>
      </c>
    </row>
    <row r="619" spans="1:8" s="116" customFormat="1" ht="18" customHeight="1" hidden="1">
      <c r="A619" s="114" t="s">
        <v>657</v>
      </c>
      <c r="B619" s="115" t="s">
        <v>639</v>
      </c>
      <c r="C619" s="115" t="s">
        <v>260</v>
      </c>
      <c r="D619" s="115" t="s">
        <v>381</v>
      </c>
      <c r="E619" s="115" t="s">
        <v>658</v>
      </c>
      <c r="F619" s="115"/>
      <c r="G619" s="105"/>
      <c r="H619" s="198">
        <v>0</v>
      </c>
    </row>
    <row r="620" spans="1:8" s="116" customFormat="1" ht="27" customHeight="1" hidden="1">
      <c r="A620" s="114" t="s">
        <v>311</v>
      </c>
      <c r="B620" s="115" t="s">
        <v>639</v>
      </c>
      <c r="C620" s="115" t="s">
        <v>260</v>
      </c>
      <c r="D620" s="115" t="s">
        <v>381</v>
      </c>
      <c r="E620" s="115" t="s">
        <v>658</v>
      </c>
      <c r="F620" s="115" t="s">
        <v>312</v>
      </c>
      <c r="G620" s="105"/>
      <c r="H620" s="198">
        <v>0</v>
      </c>
    </row>
    <row r="621" spans="1:8" s="116" customFormat="1" ht="17.25" customHeight="1" hidden="1">
      <c r="A621" s="114" t="s">
        <v>192</v>
      </c>
      <c r="B621" s="115" t="s">
        <v>639</v>
      </c>
      <c r="C621" s="115" t="s">
        <v>260</v>
      </c>
      <c r="D621" s="115" t="s">
        <v>381</v>
      </c>
      <c r="E621" s="115" t="s">
        <v>658</v>
      </c>
      <c r="F621" s="115" t="s">
        <v>312</v>
      </c>
      <c r="G621" s="105" t="s">
        <v>193</v>
      </c>
      <c r="H621" s="198">
        <v>0</v>
      </c>
    </row>
    <row r="622" spans="1:8" s="116" customFormat="1" ht="28.5" customHeight="1">
      <c r="A622" s="173" t="s">
        <v>1050</v>
      </c>
      <c r="B622" s="115" t="s">
        <v>639</v>
      </c>
      <c r="C622" s="115" t="s">
        <v>260</v>
      </c>
      <c r="D622" s="115" t="s">
        <v>381</v>
      </c>
      <c r="E622" s="115" t="s">
        <v>1049</v>
      </c>
      <c r="F622" s="115"/>
      <c r="G622" s="115"/>
      <c r="H622" s="198">
        <v>121.9</v>
      </c>
    </row>
    <row r="623" spans="1:8" s="116" customFormat="1" ht="30.75" customHeight="1">
      <c r="A623" s="173" t="s">
        <v>311</v>
      </c>
      <c r="B623" s="115" t="s">
        <v>639</v>
      </c>
      <c r="C623" s="115" t="s">
        <v>260</v>
      </c>
      <c r="D623" s="115" t="s">
        <v>381</v>
      </c>
      <c r="E623" s="115" t="s">
        <v>1049</v>
      </c>
      <c r="F623" s="115" t="s">
        <v>312</v>
      </c>
      <c r="G623" s="115"/>
      <c r="H623" s="198">
        <v>121.9</v>
      </c>
    </row>
    <row r="624" spans="1:8" s="116" customFormat="1" ht="17.25" customHeight="1">
      <c r="A624" s="114" t="s">
        <v>192</v>
      </c>
      <c r="B624" s="115" t="s">
        <v>639</v>
      </c>
      <c r="C624" s="115" t="s">
        <v>260</v>
      </c>
      <c r="D624" s="115" t="s">
        <v>381</v>
      </c>
      <c r="E624" s="115" t="s">
        <v>1049</v>
      </c>
      <c r="F624" s="115" t="s">
        <v>312</v>
      </c>
      <c r="G624" s="105" t="s">
        <v>193</v>
      </c>
      <c r="H624" s="198">
        <v>121.9</v>
      </c>
    </row>
    <row r="625" spans="1:8" s="116" customFormat="1" ht="30.75" customHeight="1">
      <c r="A625" s="173" t="s">
        <v>1050</v>
      </c>
      <c r="B625" s="115" t="s">
        <v>639</v>
      </c>
      <c r="C625" s="115" t="s">
        <v>260</v>
      </c>
      <c r="D625" s="115" t="s">
        <v>381</v>
      </c>
      <c r="E625" s="115" t="s">
        <v>1055</v>
      </c>
      <c r="F625" s="115"/>
      <c r="G625" s="105"/>
      <c r="H625" s="198">
        <v>52.4</v>
      </c>
    </row>
    <row r="626" spans="1:8" s="116" customFormat="1" ht="28.5" customHeight="1">
      <c r="A626" s="173" t="s">
        <v>311</v>
      </c>
      <c r="B626" s="115" t="s">
        <v>639</v>
      </c>
      <c r="C626" s="115" t="s">
        <v>260</v>
      </c>
      <c r="D626" s="115" t="s">
        <v>381</v>
      </c>
      <c r="E626" s="115" t="s">
        <v>1055</v>
      </c>
      <c r="F626" s="115" t="s">
        <v>312</v>
      </c>
      <c r="G626" s="105"/>
      <c r="H626" s="198">
        <v>52.4</v>
      </c>
    </row>
    <row r="627" spans="1:8" s="116" customFormat="1" ht="17.25" customHeight="1">
      <c r="A627" s="114" t="s">
        <v>192</v>
      </c>
      <c r="B627" s="115" t="s">
        <v>639</v>
      </c>
      <c r="C627" s="115" t="s">
        <v>260</v>
      </c>
      <c r="D627" s="115" t="s">
        <v>381</v>
      </c>
      <c r="E627" s="115" t="s">
        <v>1055</v>
      </c>
      <c r="F627" s="115" t="s">
        <v>312</v>
      </c>
      <c r="G627" s="105" t="s">
        <v>193</v>
      </c>
      <c r="H627" s="198">
        <v>52.4</v>
      </c>
    </row>
    <row r="628" spans="1:8" s="116" customFormat="1" ht="45.75" customHeight="1" hidden="1">
      <c r="A628" s="114" t="s">
        <v>659</v>
      </c>
      <c r="B628" s="115" t="s">
        <v>639</v>
      </c>
      <c r="C628" s="115" t="s">
        <v>260</v>
      </c>
      <c r="D628" s="115" t="s">
        <v>424</v>
      </c>
      <c r="E628" s="115" t="s">
        <v>301</v>
      </c>
      <c r="F628" s="115"/>
      <c r="G628" s="105"/>
      <c r="H628" s="198">
        <v>0</v>
      </c>
    </row>
    <row r="629" spans="1:8" s="116" customFormat="1" ht="39" customHeight="1" hidden="1">
      <c r="A629" s="114" t="s">
        <v>660</v>
      </c>
      <c r="B629" s="115" t="s">
        <v>639</v>
      </c>
      <c r="C629" s="115" t="s">
        <v>260</v>
      </c>
      <c r="D629" s="115" t="s">
        <v>424</v>
      </c>
      <c r="E629" s="115" t="s">
        <v>661</v>
      </c>
      <c r="F629" s="115"/>
      <c r="G629" s="105"/>
      <c r="H629" s="198">
        <v>0</v>
      </c>
    </row>
    <row r="630" spans="1:8" s="116" customFormat="1" ht="36.75" customHeight="1" hidden="1">
      <c r="A630" s="109" t="s">
        <v>540</v>
      </c>
      <c r="B630" s="115" t="s">
        <v>639</v>
      </c>
      <c r="C630" s="115" t="s">
        <v>260</v>
      </c>
      <c r="D630" s="115" t="s">
        <v>424</v>
      </c>
      <c r="E630" s="115" t="s">
        <v>661</v>
      </c>
      <c r="F630" s="115" t="s">
        <v>541</v>
      </c>
      <c r="G630" s="105"/>
      <c r="H630" s="198">
        <v>0</v>
      </c>
    </row>
    <row r="631" spans="1:8" s="116" customFormat="1" ht="36" customHeight="1" hidden="1">
      <c r="A631" s="114" t="s">
        <v>192</v>
      </c>
      <c r="B631" s="115" t="s">
        <v>639</v>
      </c>
      <c r="C631" s="115" t="s">
        <v>260</v>
      </c>
      <c r="D631" s="115" t="s">
        <v>424</v>
      </c>
      <c r="E631" s="115" t="s">
        <v>661</v>
      </c>
      <c r="F631" s="115" t="s">
        <v>541</v>
      </c>
      <c r="G631" s="105" t="s">
        <v>193</v>
      </c>
      <c r="H631" s="198">
        <v>0</v>
      </c>
    </row>
    <row r="632" spans="1:8" s="116" customFormat="1" ht="32.25" customHeight="1" hidden="1">
      <c r="A632" s="114" t="s">
        <v>660</v>
      </c>
      <c r="B632" s="115" t="s">
        <v>639</v>
      </c>
      <c r="C632" s="115" t="s">
        <v>260</v>
      </c>
      <c r="D632" s="115" t="s">
        <v>424</v>
      </c>
      <c r="E632" s="115" t="s">
        <v>662</v>
      </c>
      <c r="F632" s="115"/>
      <c r="G632" s="105"/>
      <c r="H632" s="198">
        <v>0</v>
      </c>
    </row>
    <row r="633" spans="1:8" s="116" customFormat="1" ht="32.25" customHeight="1" hidden="1">
      <c r="A633" s="109" t="s">
        <v>540</v>
      </c>
      <c r="B633" s="115" t="s">
        <v>639</v>
      </c>
      <c r="C633" s="115" t="s">
        <v>260</v>
      </c>
      <c r="D633" s="115" t="s">
        <v>424</v>
      </c>
      <c r="E633" s="115" t="s">
        <v>662</v>
      </c>
      <c r="F633" s="115" t="s">
        <v>541</v>
      </c>
      <c r="G633" s="105"/>
      <c r="H633" s="198">
        <v>0</v>
      </c>
    </row>
    <row r="634" spans="1:8" s="116" customFormat="1" ht="28.5" customHeight="1" hidden="1">
      <c r="A634" s="114" t="s">
        <v>192</v>
      </c>
      <c r="B634" s="115" t="s">
        <v>639</v>
      </c>
      <c r="C634" s="115" t="s">
        <v>260</v>
      </c>
      <c r="D634" s="115" t="s">
        <v>424</v>
      </c>
      <c r="E634" s="115" t="s">
        <v>662</v>
      </c>
      <c r="F634" s="115" t="s">
        <v>541</v>
      </c>
      <c r="G634" s="105" t="s">
        <v>193</v>
      </c>
      <c r="H634" s="198">
        <v>0</v>
      </c>
    </row>
    <row r="635" spans="1:8" s="120" customFormat="1" ht="39" customHeight="1" hidden="1">
      <c r="A635" s="137" t="s">
        <v>663</v>
      </c>
      <c r="B635" s="121" t="s">
        <v>639</v>
      </c>
      <c r="C635" s="121" t="s">
        <v>262</v>
      </c>
      <c r="D635" s="121" t="s">
        <v>300</v>
      </c>
      <c r="E635" s="121" t="s">
        <v>301</v>
      </c>
      <c r="F635" s="121"/>
      <c r="G635" s="103"/>
      <c r="H635" s="197">
        <v>0</v>
      </c>
    </row>
    <row r="636" spans="1:8" s="116" customFormat="1" ht="15" customHeight="1" hidden="1">
      <c r="A636" s="109" t="s">
        <v>664</v>
      </c>
      <c r="B636" s="115" t="s">
        <v>639</v>
      </c>
      <c r="C636" s="115" t="s">
        <v>262</v>
      </c>
      <c r="D636" s="115" t="s">
        <v>298</v>
      </c>
      <c r="E636" s="115" t="s">
        <v>301</v>
      </c>
      <c r="F636" s="115"/>
      <c r="G636" s="105"/>
      <c r="H636" s="198">
        <v>0</v>
      </c>
    </row>
    <row r="637" spans="1:8" s="116" customFormat="1" ht="32.25" customHeight="1" hidden="1">
      <c r="A637" s="109" t="s">
        <v>665</v>
      </c>
      <c r="B637" s="115" t="s">
        <v>639</v>
      </c>
      <c r="C637" s="115" t="s">
        <v>262</v>
      </c>
      <c r="D637" s="115" t="s">
        <v>298</v>
      </c>
      <c r="E637" s="115" t="s">
        <v>666</v>
      </c>
      <c r="F637" s="115"/>
      <c r="G637" s="105"/>
      <c r="H637" s="198">
        <v>0</v>
      </c>
    </row>
    <row r="638" spans="1:8" s="116" customFormat="1" ht="30" customHeight="1" hidden="1">
      <c r="A638" s="114" t="s">
        <v>311</v>
      </c>
      <c r="B638" s="115" t="s">
        <v>639</v>
      </c>
      <c r="C638" s="115" t="s">
        <v>262</v>
      </c>
      <c r="D638" s="115" t="s">
        <v>298</v>
      </c>
      <c r="E638" s="115" t="s">
        <v>666</v>
      </c>
      <c r="F638" s="115" t="s">
        <v>312</v>
      </c>
      <c r="G638" s="105"/>
      <c r="H638" s="198">
        <v>0</v>
      </c>
    </row>
    <row r="639" spans="1:8" s="116" customFormat="1" ht="17.25" customHeight="1" hidden="1">
      <c r="A639" s="114" t="s">
        <v>176</v>
      </c>
      <c r="B639" s="115" t="s">
        <v>639</v>
      </c>
      <c r="C639" s="115" t="s">
        <v>262</v>
      </c>
      <c r="D639" s="115" t="s">
        <v>298</v>
      </c>
      <c r="E639" s="115" t="s">
        <v>666</v>
      </c>
      <c r="F639" s="115" t="s">
        <v>312</v>
      </c>
      <c r="G639" s="105" t="s">
        <v>177</v>
      </c>
      <c r="H639" s="198">
        <v>0</v>
      </c>
    </row>
    <row r="640" spans="1:8" s="120" customFormat="1" ht="36" customHeight="1">
      <c r="A640" s="137" t="s">
        <v>667</v>
      </c>
      <c r="B640" s="121" t="s">
        <v>639</v>
      </c>
      <c r="C640" s="121" t="s">
        <v>263</v>
      </c>
      <c r="D640" s="121" t="s">
        <v>300</v>
      </c>
      <c r="E640" s="121" t="s">
        <v>301</v>
      </c>
      <c r="F640" s="121"/>
      <c r="G640" s="103"/>
      <c r="H640" s="197">
        <v>83.8</v>
      </c>
    </row>
    <row r="641" spans="1:8" s="116" customFormat="1" ht="30" customHeight="1">
      <c r="A641" s="109" t="s">
        <v>668</v>
      </c>
      <c r="B641" s="115" t="s">
        <v>639</v>
      </c>
      <c r="C641" s="115" t="s">
        <v>263</v>
      </c>
      <c r="D641" s="115" t="s">
        <v>326</v>
      </c>
      <c r="E641" s="115" t="s">
        <v>301</v>
      </c>
      <c r="F641" s="115"/>
      <c r="G641" s="105"/>
      <c r="H641" s="198">
        <v>83.8</v>
      </c>
    </row>
    <row r="642" spans="1:8" s="116" customFormat="1" ht="28.5" customHeight="1">
      <c r="A642" s="109" t="s">
        <v>669</v>
      </c>
      <c r="B642" s="115" t="s">
        <v>639</v>
      </c>
      <c r="C642" s="115" t="s">
        <v>263</v>
      </c>
      <c r="D642" s="115" t="s">
        <v>326</v>
      </c>
      <c r="E642" s="115" t="s">
        <v>670</v>
      </c>
      <c r="F642" s="115"/>
      <c r="G642" s="105"/>
      <c r="H642" s="198">
        <v>83.8</v>
      </c>
    </row>
    <row r="643" spans="1:8" s="116" customFormat="1" ht="29.25" customHeight="1">
      <c r="A643" s="114" t="s">
        <v>311</v>
      </c>
      <c r="B643" s="115" t="s">
        <v>639</v>
      </c>
      <c r="C643" s="115" t="s">
        <v>263</v>
      </c>
      <c r="D643" s="115" t="s">
        <v>326</v>
      </c>
      <c r="E643" s="115" t="s">
        <v>670</v>
      </c>
      <c r="F643" s="115" t="s">
        <v>312</v>
      </c>
      <c r="G643" s="105"/>
      <c r="H643" s="198">
        <v>83.8</v>
      </c>
    </row>
    <row r="644" spans="1:8" s="116" customFormat="1" ht="17.25" customHeight="1">
      <c r="A644" s="114" t="s">
        <v>192</v>
      </c>
      <c r="B644" s="115" t="s">
        <v>639</v>
      </c>
      <c r="C644" s="115" t="s">
        <v>263</v>
      </c>
      <c r="D644" s="115" t="s">
        <v>326</v>
      </c>
      <c r="E644" s="115" t="s">
        <v>670</v>
      </c>
      <c r="F644" s="115" t="s">
        <v>312</v>
      </c>
      <c r="G644" s="105" t="s">
        <v>193</v>
      </c>
      <c r="H644" s="198">
        <v>83.8</v>
      </c>
    </row>
    <row r="645" spans="1:8" s="120" customFormat="1" ht="46.5" customHeight="1">
      <c r="A645" s="137" t="s">
        <v>671</v>
      </c>
      <c r="B645" s="121" t="s">
        <v>639</v>
      </c>
      <c r="C645" s="121" t="s">
        <v>265</v>
      </c>
      <c r="D645" s="121" t="s">
        <v>300</v>
      </c>
      <c r="E645" s="121" t="s">
        <v>301</v>
      </c>
      <c r="F645" s="121"/>
      <c r="G645" s="103"/>
      <c r="H645" s="197">
        <v>1195</v>
      </c>
    </row>
    <row r="646" spans="1:8" s="116" customFormat="1" ht="45" customHeight="1">
      <c r="A646" s="109" t="s">
        <v>672</v>
      </c>
      <c r="B646" s="115" t="s">
        <v>639</v>
      </c>
      <c r="C646" s="115" t="s">
        <v>265</v>
      </c>
      <c r="D646" s="115" t="s">
        <v>298</v>
      </c>
      <c r="E646" s="115" t="s">
        <v>301</v>
      </c>
      <c r="F646" s="115"/>
      <c r="G646" s="105"/>
      <c r="H646" s="198">
        <v>1195</v>
      </c>
    </row>
    <row r="647" spans="1:8" s="116" customFormat="1" ht="17.25" customHeight="1" hidden="1">
      <c r="A647" s="114" t="s">
        <v>673</v>
      </c>
      <c r="B647" s="115" t="s">
        <v>639</v>
      </c>
      <c r="C647" s="115" t="s">
        <v>265</v>
      </c>
      <c r="D647" s="115" t="s">
        <v>298</v>
      </c>
      <c r="E647" s="115" t="s">
        <v>674</v>
      </c>
      <c r="F647" s="115"/>
      <c r="G647" s="105"/>
      <c r="H647" s="198">
        <v>0</v>
      </c>
    </row>
    <row r="648" spans="1:8" s="116" customFormat="1" ht="17.25" customHeight="1" hidden="1">
      <c r="A648" s="114" t="s">
        <v>311</v>
      </c>
      <c r="B648" s="115" t="s">
        <v>639</v>
      </c>
      <c r="C648" s="115" t="s">
        <v>265</v>
      </c>
      <c r="D648" s="115" t="s">
        <v>298</v>
      </c>
      <c r="E648" s="115" t="s">
        <v>674</v>
      </c>
      <c r="F648" s="115" t="s">
        <v>312</v>
      </c>
      <c r="G648" s="105"/>
      <c r="H648" s="198">
        <v>0</v>
      </c>
    </row>
    <row r="649" spans="1:8" s="116" customFormat="1" ht="17.25" customHeight="1" hidden="1">
      <c r="A649" s="114" t="s">
        <v>176</v>
      </c>
      <c r="B649" s="115" t="s">
        <v>639</v>
      </c>
      <c r="C649" s="115" t="s">
        <v>265</v>
      </c>
      <c r="D649" s="115" t="s">
        <v>298</v>
      </c>
      <c r="E649" s="115" t="s">
        <v>674</v>
      </c>
      <c r="F649" s="115" t="s">
        <v>312</v>
      </c>
      <c r="G649" s="105" t="s">
        <v>177</v>
      </c>
      <c r="H649" s="198">
        <v>0</v>
      </c>
    </row>
    <row r="650" spans="1:8" s="116" customFormat="1" ht="38.25" customHeight="1">
      <c r="A650" s="114" t="s">
        <v>675</v>
      </c>
      <c r="B650" s="115" t="s">
        <v>639</v>
      </c>
      <c r="C650" s="115" t="s">
        <v>265</v>
      </c>
      <c r="D650" s="115" t="s">
        <v>298</v>
      </c>
      <c r="E650" s="115" t="s">
        <v>676</v>
      </c>
      <c r="F650" s="115"/>
      <c r="G650" s="105"/>
      <c r="H650" s="198">
        <v>700</v>
      </c>
    </row>
    <row r="651" spans="1:8" s="116" customFormat="1" ht="27" customHeight="1">
      <c r="A651" s="114" t="s">
        <v>311</v>
      </c>
      <c r="B651" s="115" t="s">
        <v>639</v>
      </c>
      <c r="C651" s="115" t="s">
        <v>265</v>
      </c>
      <c r="D651" s="115" t="s">
        <v>298</v>
      </c>
      <c r="E651" s="115" t="s">
        <v>676</v>
      </c>
      <c r="F651" s="115" t="s">
        <v>312</v>
      </c>
      <c r="G651" s="105"/>
      <c r="H651" s="198">
        <v>700</v>
      </c>
    </row>
    <row r="652" spans="1:8" s="116" customFormat="1" ht="17.25" customHeight="1">
      <c r="A652" s="114" t="s">
        <v>176</v>
      </c>
      <c r="B652" s="115" t="s">
        <v>639</v>
      </c>
      <c r="C652" s="115" t="s">
        <v>265</v>
      </c>
      <c r="D652" s="115" t="s">
        <v>298</v>
      </c>
      <c r="E652" s="115" t="s">
        <v>676</v>
      </c>
      <c r="F652" s="115" t="s">
        <v>312</v>
      </c>
      <c r="G652" s="105" t="s">
        <v>177</v>
      </c>
      <c r="H652" s="198">
        <v>700</v>
      </c>
    </row>
    <row r="653" spans="1:8" s="116" customFormat="1" ht="39" customHeight="1">
      <c r="A653" s="114" t="s">
        <v>675</v>
      </c>
      <c r="B653" s="115" t="s">
        <v>639</v>
      </c>
      <c r="C653" s="115" t="s">
        <v>265</v>
      </c>
      <c r="D653" s="115" t="s">
        <v>298</v>
      </c>
      <c r="E653" s="115" t="s">
        <v>677</v>
      </c>
      <c r="F653" s="115"/>
      <c r="G653" s="105"/>
      <c r="H653" s="198">
        <v>495</v>
      </c>
    </row>
    <row r="654" spans="1:8" s="116" customFormat="1" ht="29.25" customHeight="1">
      <c r="A654" s="114" t="s">
        <v>311</v>
      </c>
      <c r="B654" s="115" t="s">
        <v>639</v>
      </c>
      <c r="C654" s="115" t="s">
        <v>265</v>
      </c>
      <c r="D654" s="115" t="s">
        <v>298</v>
      </c>
      <c r="E654" s="115" t="s">
        <v>677</v>
      </c>
      <c r="F654" s="115" t="s">
        <v>312</v>
      </c>
      <c r="G654" s="105"/>
      <c r="H654" s="198">
        <v>495</v>
      </c>
    </row>
    <row r="655" spans="1:8" s="116" customFormat="1" ht="17.25" customHeight="1">
      <c r="A655" s="114" t="s">
        <v>176</v>
      </c>
      <c r="B655" s="115" t="s">
        <v>639</v>
      </c>
      <c r="C655" s="115" t="s">
        <v>265</v>
      </c>
      <c r="D655" s="115" t="s">
        <v>298</v>
      </c>
      <c r="E655" s="115" t="s">
        <v>677</v>
      </c>
      <c r="F655" s="115" t="s">
        <v>312</v>
      </c>
      <c r="G655" s="105" t="s">
        <v>177</v>
      </c>
      <c r="H655" s="198">
        <v>495</v>
      </c>
    </row>
    <row r="656" spans="1:8" s="120" customFormat="1" ht="75" customHeight="1">
      <c r="A656" s="107" t="s">
        <v>678</v>
      </c>
      <c r="B656" s="121" t="s">
        <v>679</v>
      </c>
      <c r="C656" s="121" t="s">
        <v>299</v>
      </c>
      <c r="D656" s="121" t="s">
        <v>300</v>
      </c>
      <c r="E656" s="121" t="s">
        <v>301</v>
      </c>
      <c r="F656" s="121"/>
      <c r="G656" s="103"/>
      <c r="H656" s="197">
        <v>1030.8</v>
      </c>
    </row>
    <row r="657" spans="1:8" s="120" customFormat="1" ht="33.75" customHeight="1">
      <c r="A657" s="137" t="s">
        <v>680</v>
      </c>
      <c r="B657" s="121" t="s">
        <v>679</v>
      </c>
      <c r="C657" s="121" t="s">
        <v>258</v>
      </c>
      <c r="D657" s="121" t="s">
        <v>300</v>
      </c>
      <c r="E657" s="121" t="s">
        <v>301</v>
      </c>
      <c r="F657" s="121"/>
      <c r="G657" s="103"/>
      <c r="H657" s="197">
        <v>1030.8</v>
      </c>
    </row>
    <row r="658" spans="1:8" s="116" customFormat="1" ht="54" customHeight="1">
      <c r="A658" s="109" t="s">
        <v>681</v>
      </c>
      <c r="B658" s="115" t="s">
        <v>679</v>
      </c>
      <c r="C658" s="115" t="s">
        <v>258</v>
      </c>
      <c r="D658" s="115" t="s">
        <v>365</v>
      </c>
      <c r="E658" s="115" t="s">
        <v>301</v>
      </c>
      <c r="F658" s="115"/>
      <c r="G658" s="105"/>
      <c r="H658" s="198">
        <v>158.5</v>
      </c>
    </row>
    <row r="659" spans="1:8" s="116" customFormat="1" ht="35.25" customHeight="1">
      <c r="A659" s="108" t="s">
        <v>682</v>
      </c>
      <c r="B659" s="115" t="s">
        <v>679</v>
      </c>
      <c r="C659" s="115" t="s">
        <v>258</v>
      </c>
      <c r="D659" s="115" t="s">
        <v>365</v>
      </c>
      <c r="E659" s="115" t="s">
        <v>683</v>
      </c>
      <c r="F659" s="115"/>
      <c r="G659" s="105"/>
      <c r="H659" s="198">
        <v>158.5</v>
      </c>
    </row>
    <row r="660" spans="1:8" s="116" customFormat="1" ht="31.5" customHeight="1">
      <c r="A660" s="114" t="s">
        <v>311</v>
      </c>
      <c r="B660" s="115" t="s">
        <v>679</v>
      </c>
      <c r="C660" s="115" t="s">
        <v>258</v>
      </c>
      <c r="D660" s="115" t="s">
        <v>365</v>
      </c>
      <c r="E660" s="115" t="s">
        <v>683</v>
      </c>
      <c r="F660" s="115" t="s">
        <v>312</v>
      </c>
      <c r="G660" s="105"/>
      <c r="H660" s="198">
        <v>158.5</v>
      </c>
    </row>
    <row r="661" spans="1:8" s="116" customFormat="1" ht="17.25" customHeight="1">
      <c r="A661" s="114" t="s">
        <v>176</v>
      </c>
      <c r="B661" s="115" t="s">
        <v>679</v>
      </c>
      <c r="C661" s="115" t="s">
        <v>258</v>
      </c>
      <c r="D661" s="115" t="s">
        <v>365</v>
      </c>
      <c r="E661" s="115" t="s">
        <v>683</v>
      </c>
      <c r="F661" s="115" t="s">
        <v>312</v>
      </c>
      <c r="G661" s="105" t="s">
        <v>177</v>
      </c>
      <c r="H661" s="198">
        <v>158.5</v>
      </c>
    </row>
    <row r="662" spans="1:8" s="116" customFormat="1" ht="17.25" customHeight="1" hidden="1">
      <c r="A662" s="114" t="s">
        <v>684</v>
      </c>
      <c r="B662" s="115" t="s">
        <v>679</v>
      </c>
      <c r="C662" s="115" t="s">
        <v>258</v>
      </c>
      <c r="D662" s="115" t="s">
        <v>365</v>
      </c>
      <c r="E662" s="115" t="s">
        <v>685</v>
      </c>
      <c r="F662" s="115"/>
      <c r="G662" s="105"/>
      <c r="H662" s="198">
        <v>0</v>
      </c>
    </row>
    <row r="663" spans="1:8" s="116" customFormat="1" ht="17.25" customHeight="1" hidden="1">
      <c r="A663" s="114" t="s">
        <v>311</v>
      </c>
      <c r="B663" s="115" t="s">
        <v>679</v>
      </c>
      <c r="C663" s="115" t="s">
        <v>258</v>
      </c>
      <c r="D663" s="115" t="s">
        <v>365</v>
      </c>
      <c r="E663" s="115" t="s">
        <v>685</v>
      </c>
      <c r="F663" s="115" t="s">
        <v>312</v>
      </c>
      <c r="G663" s="105"/>
      <c r="H663" s="198">
        <v>0</v>
      </c>
    </row>
    <row r="664" spans="1:8" s="116" customFormat="1" ht="17.25" customHeight="1" hidden="1">
      <c r="A664" s="114" t="s">
        <v>176</v>
      </c>
      <c r="B664" s="115" t="s">
        <v>679</v>
      </c>
      <c r="C664" s="115" t="s">
        <v>258</v>
      </c>
      <c r="D664" s="115" t="s">
        <v>365</v>
      </c>
      <c r="E664" s="115" t="s">
        <v>685</v>
      </c>
      <c r="F664" s="115" t="s">
        <v>312</v>
      </c>
      <c r="G664" s="105" t="s">
        <v>177</v>
      </c>
      <c r="H664" s="198">
        <v>0</v>
      </c>
    </row>
    <row r="665" spans="1:8" s="116" customFormat="1" ht="30" customHeight="1">
      <c r="A665" s="109" t="s">
        <v>686</v>
      </c>
      <c r="B665" s="115" t="s">
        <v>679</v>
      </c>
      <c r="C665" s="115" t="s">
        <v>258</v>
      </c>
      <c r="D665" s="115" t="s">
        <v>381</v>
      </c>
      <c r="E665" s="115" t="s">
        <v>301</v>
      </c>
      <c r="F665" s="115"/>
      <c r="G665" s="105"/>
      <c r="H665" s="198">
        <v>718.7</v>
      </c>
    </row>
    <row r="666" spans="1:8" s="116" customFormat="1" ht="34.5" customHeight="1">
      <c r="A666" s="108" t="s">
        <v>687</v>
      </c>
      <c r="B666" s="115" t="s">
        <v>679</v>
      </c>
      <c r="C666" s="115" t="s">
        <v>258</v>
      </c>
      <c r="D666" s="115" t="s">
        <v>381</v>
      </c>
      <c r="E666" s="115" t="s">
        <v>688</v>
      </c>
      <c r="F666" s="115"/>
      <c r="G666" s="105"/>
      <c r="H666" s="198">
        <v>718.7</v>
      </c>
    </row>
    <row r="667" spans="1:8" s="116" customFormat="1" ht="27.75" customHeight="1">
      <c r="A667" s="114" t="s">
        <v>311</v>
      </c>
      <c r="B667" s="115" t="s">
        <v>679</v>
      </c>
      <c r="C667" s="115" t="s">
        <v>258</v>
      </c>
      <c r="D667" s="115" t="s">
        <v>381</v>
      </c>
      <c r="E667" s="115" t="s">
        <v>688</v>
      </c>
      <c r="F667" s="115" t="s">
        <v>312</v>
      </c>
      <c r="G667" s="105"/>
      <c r="H667" s="198">
        <v>718.7</v>
      </c>
    </row>
    <row r="668" spans="1:8" s="116" customFormat="1" ht="17.25" customHeight="1">
      <c r="A668" s="114" t="s">
        <v>176</v>
      </c>
      <c r="B668" s="115" t="s">
        <v>679</v>
      </c>
      <c r="C668" s="115" t="s">
        <v>258</v>
      </c>
      <c r="D668" s="115" t="s">
        <v>381</v>
      </c>
      <c r="E668" s="115">
        <v>10380</v>
      </c>
      <c r="F668" s="115" t="s">
        <v>312</v>
      </c>
      <c r="G668" s="105" t="s">
        <v>177</v>
      </c>
      <c r="H668" s="198">
        <v>718.7</v>
      </c>
    </row>
    <row r="669" spans="1:8" s="116" customFormat="1" ht="31.5" customHeight="1">
      <c r="A669" s="109" t="s">
        <v>689</v>
      </c>
      <c r="B669" s="115" t="s">
        <v>679</v>
      </c>
      <c r="C669" s="115" t="s">
        <v>258</v>
      </c>
      <c r="D669" s="115" t="s">
        <v>424</v>
      </c>
      <c r="E669" s="115" t="s">
        <v>301</v>
      </c>
      <c r="F669" s="115"/>
      <c r="G669" s="105"/>
      <c r="H669" s="198">
        <v>153.6</v>
      </c>
    </row>
    <row r="670" spans="1:8" s="116" customFormat="1" ht="28.5" customHeight="1">
      <c r="A670" s="117" t="s">
        <v>690</v>
      </c>
      <c r="B670" s="115" t="s">
        <v>679</v>
      </c>
      <c r="C670" s="115" t="s">
        <v>258</v>
      </c>
      <c r="D670" s="115" t="s">
        <v>424</v>
      </c>
      <c r="E670" s="115" t="s">
        <v>691</v>
      </c>
      <c r="F670" s="115"/>
      <c r="G670" s="105"/>
      <c r="H670" s="198">
        <v>138.2</v>
      </c>
    </row>
    <row r="671" spans="1:8" s="116" customFormat="1" ht="30.75" customHeight="1">
      <c r="A671" s="117" t="s">
        <v>311</v>
      </c>
      <c r="B671" s="115" t="s">
        <v>679</v>
      </c>
      <c r="C671" s="115" t="s">
        <v>258</v>
      </c>
      <c r="D671" s="115" t="s">
        <v>424</v>
      </c>
      <c r="E671" s="115" t="s">
        <v>691</v>
      </c>
      <c r="F671" s="115" t="s">
        <v>312</v>
      </c>
      <c r="G671" s="198" t="s">
        <v>191</v>
      </c>
      <c r="H671" s="198">
        <v>138.2</v>
      </c>
    </row>
    <row r="672" spans="1:8" s="116" customFormat="1" ht="18" customHeight="1">
      <c r="A672" s="117" t="s">
        <v>190</v>
      </c>
      <c r="B672" s="115" t="s">
        <v>679</v>
      </c>
      <c r="C672" s="115" t="s">
        <v>258</v>
      </c>
      <c r="D672" s="115" t="s">
        <v>424</v>
      </c>
      <c r="E672" s="115" t="s">
        <v>691</v>
      </c>
      <c r="F672" s="115" t="s">
        <v>312</v>
      </c>
      <c r="G672" s="105" t="s">
        <v>191</v>
      </c>
      <c r="H672" s="198">
        <v>138.2</v>
      </c>
    </row>
    <row r="673" spans="1:8" s="116" customFormat="1" ht="27.75" customHeight="1">
      <c r="A673" s="117" t="s">
        <v>690</v>
      </c>
      <c r="B673" s="115" t="s">
        <v>679</v>
      </c>
      <c r="C673" s="115" t="s">
        <v>258</v>
      </c>
      <c r="D673" s="115" t="s">
        <v>424</v>
      </c>
      <c r="E673" s="115" t="s">
        <v>692</v>
      </c>
      <c r="F673" s="115"/>
      <c r="G673" s="105"/>
      <c r="H673" s="198">
        <v>15.4</v>
      </c>
    </row>
    <row r="674" spans="1:8" s="116" customFormat="1" ht="27.75" customHeight="1">
      <c r="A674" s="117" t="s">
        <v>311</v>
      </c>
      <c r="B674" s="115" t="s">
        <v>679</v>
      </c>
      <c r="C674" s="115" t="s">
        <v>258</v>
      </c>
      <c r="D674" s="115" t="s">
        <v>424</v>
      </c>
      <c r="E674" s="115" t="s">
        <v>692</v>
      </c>
      <c r="F674" s="115" t="s">
        <v>312</v>
      </c>
      <c r="G674" s="105"/>
      <c r="H674" s="198">
        <v>15.4</v>
      </c>
    </row>
    <row r="675" spans="1:8" s="116" customFormat="1" ht="17.25" customHeight="1">
      <c r="A675" s="117" t="s">
        <v>190</v>
      </c>
      <c r="B675" s="115" t="s">
        <v>679</v>
      </c>
      <c r="C675" s="115" t="s">
        <v>258</v>
      </c>
      <c r="D675" s="115" t="s">
        <v>424</v>
      </c>
      <c r="E675" s="115" t="s">
        <v>692</v>
      </c>
      <c r="F675" s="115" t="s">
        <v>312</v>
      </c>
      <c r="G675" s="105" t="s">
        <v>191</v>
      </c>
      <c r="H675" s="198">
        <v>15.4</v>
      </c>
    </row>
    <row r="676" spans="1:8" s="116" customFormat="1" ht="37.5" customHeight="1">
      <c r="A676" s="107" t="s">
        <v>270</v>
      </c>
      <c r="B676" s="121" t="s">
        <v>693</v>
      </c>
      <c r="C676" s="121" t="s">
        <v>299</v>
      </c>
      <c r="D676" s="121" t="s">
        <v>300</v>
      </c>
      <c r="E676" s="121" t="s">
        <v>301</v>
      </c>
      <c r="F676" s="121"/>
      <c r="G676" s="103"/>
      <c r="H676" s="197">
        <v>61009.299999999996</v>
      </c>
    </row>
    <row r="677" spans="1:8" s="120" customFormat="1" ht="35.25" customHeight="1">
      <c r="A677" s="137" t="s">
        <v>694</v>
      </c>
      <c r="B677" s="121" t="s">
        <v>693</v>
      </c>
      <c r="C677" s="121" t="s">
        <v>258</v>
      </c>
      <c r="D677" s="121" t="s">
        <v>300</v>
      </c>
      <c r="E677" s="121" t="s">
        <v>301</v>
      </c>
      <c r="F677" s="121"/>
      <c r="G677" s="103"/>
      <c r="H677" s="197">
        <v>3329.1</v>
      </c>
    </row>
    <row r="678" spans="1:8" s="116" customFormat="1" ht="29.25" customHeight="1">
      <c r="A678" s="108" t="s">
        <v>695</v>
      </c>
      <c r="B678" s="115" t="s">
        <v>693</v>
      </c>
      <c r="C678" s="115" t="s">
        <v>258</v>
      </c>
      <c r="D678" s="115" t="s">
        <v>298</v>
      </c>
      <c r="E678" s="115" t="s">
        <v>301</v>
      </c>
      <c r="F678" s="115"/>
      <c r="G678" s="105"/>
      <c r="H678" s="198">
        <v>3329.1</v>
      </c>
    </row>
    <row r="679" spans="1:8" s="116" customFormat="1" ht="32.25" customHeight="1">
      <c r="A679" s="108" t="s">
        <v>696</v>
      </c>
      <c r="B679" s="115" t="s">
        <v>693</v>
      </c>
      <c r="C679" s="115" t="s">
        <v>258</v>
      </c>
      <c r="D679" s="115" t="s">
        <v>298</v>
      </c>
      <c r="E679" s="115" t="s">
        <v>697</v>
      </c>
      <c r="F679" s="115"/>
      <c r="G679" s="105"/>
      <c r="H679" s="198">
        <v>2648.1</v>
      </c>
    </row>
    <row r="680" spans="1:8" s="116" customFormat="1" ht="36" customHeight="1">
      <c r="A680" s="114" t="s">
        <v>352</v>
      </c>
      <c r="B680" s="115" t="s">
        <v>693</v>
      </c>
      <c r="C680" s="115" t="s">
        <v>258</v>
      </c>
      <c r="D680" s="115" t="s">
        <v>298</v>
      </c>
      <c r="E680" s="115" t="s">
        <v>697</v>
      </c>
      <c r="F680" s="115" t="s">
        <v>156</v>
      </c>
      <c r="G680" s="105"/>
      <c r="H680" s="198">
        <v>2536.9</v>
      </c>
    </row>
    <row r="681" spans="1:8" s="116" customFormat="1" ht="48.75" customHeight="1">
      <c r="A681" s="114" t="s">
        <v>168</v>
      </c>
      <c r="B681" s="115" t="s">
        <v>693</v>
      </c>
      <c r="C681" s="115" t="s">
        <v>258</v>
      </c>
      <c r="D681" s="115" t="s">
        <v>298</v>
      </c>
      <c r="E681" s="115" t="s">
        <v>697</v>
      </c>
      <c r="F681" s="115" t="s">
        <v>156</v>
      </c>
      <c r="G681" s="105" t="s">
        <v>169</v>
      </c>
      <c r="H681" s="198">
        <v>2536.9</v>
      </c>
    </row>
    <row r="682" spans="1:8" s="116" customFormat="1" ht="25.5" customHeight="1">
      <c r="A682" s="114" t="s">
        <v>311</v>
      </c>
      <c r="B682" s="115" t="s">
        <v>693</v>
      </c>
      <c r="C682" s="115" t="s">
        <v>258</v>
      </c>
      <c r="D682" s="115" t="s">
        <v>298</v>
      </c>
      <c r="E682" s="115" t="s">
        <v>697</v>
      </c>
      <c r="F682" s="115" t="s">
        <v>312</v>
      </c>
      <c r="G682" s="105"/>
      <c r="H682" s="198">
        <v>111.2</v>
      </c>
    </row>
    <row r="683" spans="1:8" s="116" customFormat="1" ht="51" customHeight="1">
      <c r="A683" s="114" t="s">
        <v>168</v>
      </c>
      <c r="B683" s="115" t="s">
        <v>693</v>
      </c>
      <c r="C683" s="115" t="s">
        <v>258</v>
      </c>
      <c r="D683" s="115" t="s">
        <v>298</v>
      </c>
      <c r="E683" s="115" t="s">
        <v>697</v>
      </c>
      <c r="F683" s="115" t="s">
        <v>312</v>
      </c>
      <c r="G683" s="105" t="s">
        <v>169</v>
      </c>
      <c r="H683" s="198">
        <v>111.2</v>
      </c>
    </row>
    <row r="684" spans="1:8" s="116" customFormat="1" ht="21" customHeight="1">
      <c r="A684" s="108" t="s">
        <v>698</v>
      </c>
      <c r="B684" s="115" t="s">
        <v>693</v>
      </c>
      <c r="C684" s="115" t="s">
        <v>258</v>
      </c>
      <c r="D684" s="115" t="s">
        <v>298</v>
      </c>
      <c r="E684" s="115" t="s">
        <v>699</v>
      </c>
      <c r="F684" s="115"/>
      <c r="G684" s="105"/>
      <c r="H684" s="198">
        <v>681</v>
      </c>
    </row>
    <row r="685" spans="1:8" s="116" customFormat="1" ht="27" customHeight="1">
      <c r="A685" s="114" t="s">
        <v>352</v>
      </c>
      <c r="B685" s="115" t="s">
        <v>693</v>
      </c>
      <c r="C685" s="115" t="s">
        <v>258</v>
      </c>
      <c r="D685" s="115" t="s">
        <v>298</v>
      </c>
      <c r="E685" s="115" t="s">
        <v>699</v>
      </c>
      <c r="F685" s="115" t="s">
        <v>156</v>
      </c>
      <c r="G685" s="105"/>
      <c r="H685" s="198">
        <v>632.7</v>
      </c>
    </row>
    <row r="686" spans="1:8" s="116" customFormat="1" ht="51" customHeight="1">
      <c r="A686" s="114" t="s">
        <v>168</v>
      </c>
      <c r="B686" s="115" t="s">
        <v>693</v>
      </c>
      <c r="C686" s="115" t="s">
        <v>258</v>
      </c>
      <c r="D686" s="115" t="s">
        <v>298</v>
      </c>
      <c r="E686" s="115" t="s">
        <v>699</v>
      </c>
      <c r="F686" s="115" t="s">
        <v>156</v>
      </c>
      <c r="G686" s="105" t="s">
        <v>169</v>
      </c>
      <c r="H686" s="198">
        <v>632.7</v>
      </c>
    </row>
    <row r="687" spans="1:8" s="116" customFormat="1" ht="36" customHeight="1">
      <c r="A687" s="114" t="s">
        <v>311</v>
      </c>
      <c r="B687" s="115" t="s">
        <v>693</v>
      </c>
      <c r="C687" s="115" t="s">
        <v>258</v>
      </c>
      <c r="D687" s="115" t="s">
        <v>298</v>
      </c>
      <c r="E687" s="115" t="s">
        <v>699</v>
      </c>
      <c r="F687" s="115" t="s">
        <v>312</v>
      </c>
      <c r="G687" s="105"/>
      <c r="H687" s="198">
        <v>48.3</v>
      </c>
    </row>
    <row r="688" spans="1:8" s="116" customFormat="1" ht="52.5" customHeight="1">
      <c r="A688" s="114" t="s">
        <v>168</v>
      </c>
      <c r="B688" s="115" t="s">
        <v>693</v>
      </c>
      <c r="C688" s="115" t="s">
        <v>258</v>
      </c>
      <c r="D688" s="115" t="s">
        <v>298</v>
      </c>
      <c r="E688" s="115" t="s">
        <v>699</v>
      </c>
      <c r="F688" s="115" t="s">
        <v>312</v>
      </c>
      <c r="G688" s="105" t="s">
        <v>169</v>
      </c>
      <c r="H688" s="198">
        <v>48.3</v>
      </c>
    </row>
    <row r="689" spans="1:8" s="120" customFormat="1" ht="78.75" customHeight="1">
      <c r="A689" s="137" t="s">
        <v>700</v>
      </c>
      <c r="B689" s="121" t="s">
        <v>693</v>
      </c>
      <c r="C689" s="121" t="s">
        <v>260</v>
      </c>
      <c r="D689" s="121" t="s">
        <v>300</v>
      </c>
      <c r="E689" s="121" t="s">
        <v>301</v>
      </c>
      <c r="F689" s="121"/>
      <c r="G689" s="103"/>
      <c r="H689" s="197">
        <v>633.9</v>
      </c>
    </row>
    <row r="690" spans="1:8" s="116" customFormat="1" ht="25.5" customHeight="1">
      <c r="A690" s="112" t="s">
        <v>701</v>
      </c>
      <c r="B690" s="115" t="s">
        <v>693</v>
      </c>
      <c r="C690" s="115" t="s">
        <v>260</v>
      </c>
      <c r="D690" s="115" t="s">
        <v>298</v>
      </c>
      <c r="E690" s="115" t="s">
        <v>301</v>
      </c>
      <c r="F690" s="115"/>
      <c r="G690" s="105"/>
      <c r="H690" s="198">
        <v>135</v>
      </c>
    </row>
    <row r="691" spans="1:8" s="116" customFormat="1" ht="26.25" customHeight="1">
      <c r="A691" s="108" t="s">
        <v>702</v>
      </c>
      <c r="B691" s="115" t="s">
        <v>693</v>
      </c>
      <c r="C691" s="115" t="s">
        <v>260</v>
      </c>
      <c r="D691" s="115" t="s">
        <v>298</v>
      </c>
      <c r="E691" s="115" t="s">
        <v>703</v>
      </c>
      <c r="F691" s="115"/>
      <c r="G691" s="105"/>
      <c r="H691" s="198">
        <v>115</v>
      </c>
    </row>
    <row r="692" spans="1:8" s="116" customFormat="1" ht="29.25" customHeight="1">
      <c r="A692" s="114" t="s">
        <v>311</v>
      </c>
      <c r="B692" s="115" t="s">
        <v>693</v>
      </c>
      <c r="C692" s="115" t="s">
        <v>260</v>
      </c>
      <c r="D692" s="115" t="s">
        <v>298</v>
      </c>
      <c r="E692" s="115" t="s">
        <v>703</v>
      </c>
      <c r="F692" s="115" t="s">
        <v>312</v>
      </c>
      <c r="G692" s="105"/>
      <c r="H692" s="198">
        <v>115</v>
      </c>
    </row>
    <row r="693" spans="1:8" s="116" customFormat="1" ht="34.5" customHeight="1">
      <c r="A693" s="108" t="s">
        <v>704</v>
      </c>
      <c r="B693" s="115" t="s">
        <v>693</v>
      </c>
      <c r="C693" s="115" t="s">
        <v>260</v>
      </c>
      <c r="D693" s="115" t="s">
        <v>298</v>
      </c>
      <c r="E693" s="115" t="s">
        <v>703</v>
      </c>
      <c r="F693" s="115" t="s">
        <v>312</v>
      </c>
      <c r="G693" s="105" t="s">
        <v>181</v>
      </c>
      <c r="H693" s="198">
        <v>115</v>
      </c>
    </row>
    <row r="694" spans="1:8" s="116" customFormat="1" ht="33" customHeight="1">
      <c r="A694" s="108" t="s">
        <v>705</v>
      </c>
      <c r="B694" s="115" t="s">
        <v>693</v>
      </c>
      <c r="C694" s="115" t="s">
        <v>260</v>
      </c>
      <c r="D694" s="115" t="s">
        <v>298</v>
      </c>
      <c r="E694" s="115" t="s">
        <v>706</v>
      </c>
      <c r="F694" s="115"/>
      <c r="G694" s="105"/>
      <c r="H694" s="198">
        <v>20</v>
      </c>
    </row>
    <row r="695" spans="1:8" s="116" customFormat="1" ht="28.5" customHeight="1">
      <c r="A695" s="114" t="s">
        <v>311</v>
      </c>
      <c r="B695" s="115" t="s">
        <v>693</v>
      </c>
      <c r="C695" s="115" t="s">
        <v>260</v>
      </c>
      <c r="D695" s="115" t="s">
        <v>298</v>
      </c>
      <c r="E695" s="115" t="s">
        <v>706</v>
      </c>
      <c r="F695" s="115" t="s">
        <v>312</v>
      </c>
      <c r="G695" s="105"/>
      <c r="H695" s="198">
        <v>20</v>
      </c>
    </row>
    <row r="696" spans="1:8" s="116" customFormat="1" ht="36" customHeight="1">
      <c r="A696" s="108" t="s">
        <v>704</v>
      </c>
      <c r="B696" s="115" t="s">
        <v>693</v>
      </c>
      <c r="C696" s="115" t="s">
        <v>260</v>
      </c>
      <c r="D696" s="115" t="s">
        <v>298</v>
      </c>
      <c r="E696" s="115" t="s">
        <v>706</v>
      </c>
      <c r="F696" s="115" t="s">
        <v>312</v>
      </c>
      <c r="G696" s="105" t="s">
        <v>181</v>
      </c>
      <c r="H696" s="198">
        <v>20</v>
      </c>
    </row>
    <row r="697" spans="1:8" s="116" customFormat="1" ht="29.25" customHeight="1">
      <c r="A697" s="112" t="s">
        <v>707</v>
      </c>
      <c r="B697" s="115" t="s">
        <v>693</v>
      </c>
      <c r="C697" s="115" t="s">
        <v>260</v>
      </c>
      <c r="D697" s="115" t="s">
        <v>326</v>
      </c>
      <c r="E697" s="115" t="s">
        <v>301</v>
      </c>
      <c r="F697" s="115"/>
      <c r="G697" s="105"/>
      <c r="H697" s="198">
        <v>36.6</v>
      </c>
    </row>
    <row r="698" spans="1:8" s="116" customFormat="1" ht="42" customHeight="1">
      <c r="A698" s="108" t="s">
        <v>708</v>
      </c>
      <c r="B698" s="115" t="s">
        <v>693</v>
      </c>
      <c r="C698" s="115" t="s">
        <v>260</v>
      </c>
      <c r="D698" s="115" t="s">
        <v>326</v>
      </c>
      <c r="E698" s="115" t="s">
        <v>709</v>
      </c>
      <c r="F698" s="115"/>
      <c r="G698" s="105"/>
      <c r="H698" s="198">
        <v>36.6</v>
      </c>
    </row>
    <row r="699" spans="1:8" s="116" customFormat="1" ht="30" customHeight="1">
      <c r="A699" s="114" t="s">
        <v>311</v>
      </c>
      <c r="B699" s="115" t="s">
        <v>693</v>
      </c>
      <c r="C699" s="115" t="s">
        <v>260</v>
      </c>
      <c r="D699" s="115" t="s">
        <v>326</v>
      </c>
      <c r="E699" s="115" t="s">
        <v>709</v>
      </c>
      <c r="F699" s="115" t="s">
        <v>312</v>
      </c>
      <c r="G699" s="105"/>
      <c r="H699" s="198">
        <v>36.6</v>
      </c>
    </row>
    <row r="700" spans="1:8" s="116" customFormat="1" ht="36" customHeight="1">
      <c r="A700" s="108" t="s">
        <v>704</v>
      </c>
      <c r="B700" s="115" t="s">
        <v>693</v>
      </c>
      <c r="C700" s="115" t="s">
        <v>260</v>
      </c>
      <c r="D700" s="115" t="s">
        <v>326</v>
      </c>
      <c r="E700" s="115" t="s">
        <v>709</v>
      </c>
      <c r="F700" s="115" t="s">
        <v>312</v>
      </c>
      <c r="G700" s="105" t="s">
        <v>181</v>
      </c>
      <c r="H700" s="198">
        <v>36.6</v>
      </c>
    </row>
    <row r="701" spans="1:8" s="116" customFormat="1" ht="35.25" customHeight="1">
      <c r="A701" s="112" t="s">
        <v>710</v>
      </c>
      <c r="B701" s="115" t="s">
        <v>693</v>
      </c>
      <c r="C701" s="115" t="s">
        <v>260</v>
      </c>
      <c r="D701" s="115" t="s">
        <v>365</v>
      </c>
      <c r="E701" s="115" t="s">
        <v>301</v>
      </c>
      <c r="F701" s="115"/>
      <c r="G701" s="105"/>
      <c r="H701" s="198">
        <v>262.29999999999995</v>
      </c>
    </row>
    <row r="702" spans="1:8" s="116" customFormat="1" ht="32.25" customHeight="1" hidden="1">
      <c r="A702" s="108" t="s">
        <v>711</v>
      </c>
      <c r="B702" s="115" t="s">
        <v>693</v>
      </c>
      <c r="C702" s="115" t="s">
        <v>260</v>
      </c>
      <c r="D702" s="115" t="s">
        <v>365</v>
      </c>
      <c r="E702" s="115" t="s">
        <v>712</v>
      </c>
      <c r="F702" s="115"/>
      <c r="G702" s="105"/>
      <c r="H702" s="198">
        <v>0</v>
      </c>
    </row>
    <row r="703" spans="1:8" s="116" customFormat="1" ht="27" customHeight="1" hidden="1">
      <c r="A703" s="114" t="s">
        <v>311</v>
      </c>
      <c r="B703" s="115" t="s">
        <v>693</v>
      </c>
      <c r="C703" s="115" t="s">
        <v>260</v>
      </c>
      <c r="D703" s="115" t="s">
        <v>365</v>
      </c>
      <c r="E703" s="115" t="s">
        <v>712</v>
      </c>
      <c r="F703" s="115" t="s">
        <v>312</v>
      </c>
      <c r="G703" s="105"/>
      <c r="H703" s="198">
        <v>0</v>
      </c>
    </row>
    <row r="704" spans="1:8" s="116" customFormat="1" ht="37.5" customHeight="1" hidden="1">
      <c r="A704" s="108" t="s">
        <v>704</v>
      </c>
      <c r="B704" s="115" t="s">
        <v>693</v>
      </c>
      <c r="C704" s="115" t="s">
        <v>260</v>
      </c>
      <c r="D704" s="115" t="s">
        <v>365</v>
      </c>
      <c r="E704" s="115" t="s">
        <v>712</v>
      </c>
      <c r="F704" s="115" t="s">
        <v>312</v>
      </c>
      <c r="G704" s="105" t="s">
        <v>181</v>
      </c>
      <c r="H704" s="198">
        <v>0</v>
      </c>
    </row>
    <row r="705" spans="1:8" s="116" customFormat="1" ht="39" customHeight="1">
      <c r="A705" s="108" t="s">
        <v>713</v>
      </c>
      <c r="B705" s="115" t="s">
        <v>693</v>
      </c>
      <c r="C705" s="115" t="s">
        <v>260</v>
      </c>
      <c r="D705" s="115" t="s">
        <v>365</v>
      </c>
      <c r="E705" s="115" t="s">
        <v>714</v>
      </c>
      <c r="F705" s="115"/>
      <c r="G705" s="105"/>
      <c r="H705" s="198">
        <v>15.7</v>
      </c>
    </row>
    <row r="706" spans="1:8" s="116" customFormat="1" ht="27" customHeight="1">
      <c r="A706" s="114" t="s">
        <v>311</v>
      </c>
      <c r="B706" s="115" t="s">
        <v>693</v>
      </c>
      <c r="C706" s="115" t="s">
        <v>260</v>
      </c>
      <c r="D706" s="115" t="s">
        <v>365</v>
      </c>
      <c r="E706" s="115" t="s">
        <v>714</v>
      </c>
      <c r="F706" s="115" t="s">
        <v>312</v>
      </c>
      <c r="G706" s="105"/>
      <c r="H706" s="198">
        <v>15.7</v>
      </c>
    </row>
    <row r="707" spans="1:8" s="116" customFormat="1" ht="33.75" customHeight="1">
      <c r="A707" s="108" t="s">
        <v>704</v>
      </c>
      <c r="B707" s="115" t="s">
        <v>693</v>
      </c>
      <c r="C707" s="115" t="s">
        <v>260</v>
      </c>
      <c r="D707" s="115" t="s">
        <v>365</v>
      </c>
      <c r="E707" s="115" t="s">
        <v>714</v>
      </c>
      <c r="F707" s="115" t="s">
        <v>312</v>
      </c>
      <c r="G707" s="105" t="s">
        <v>181</v>
      </c>
      <c r="H707" s="198">
        <v>15.7</v>
      </c>
    </row>
    <row r="708" spans="1:8" s="116" customFormat="1" ht="23.25" customHeight="1">
      <c r="A708" s="108" t="s">
        <v>715</v>
      </c>
      <c r="B708" s="115" t="s">
        <v>693</v>
      </c>
      <c r="C708" s="115" t="s">
        <v>260</v>
      </c>
      <c r="D708" s="115" t="s">
        <v>365</v>
      </c>
      <c r="E708" s="115" t="s">
        <v>716</v>
      </c>
      <c r="F708" s="115"/>
      <c r="G708" s="105"/>
      <c r="H708" s="198">
        <v>146.6</v>
      </c>
    </row>
    <row r="709" spans="1:8" s="116" customFormat="1" ht="27" customHeight="1">
      <c r="A709" s="114" t="s">
        <v>311</v>
      </c>
      <c r="B709" s="115" t="s">
        <v>693</v>
      </c>
      <c r="C709" s="115" t="s">
        <v>260</v>
      </c>
      <c r="D709" s="115" t="s">
        <v>365</v>
      </c>
      <c r="E709" s="115" t="s">
        <v>716</v>
      </c>
      <c r="F709" s="115" t="s">
        <v>312</v>
      </c>
      <c r="G709" s="105"/>
      <c r="H709" s="198">
        <v>146.6</v>
      </c>
    </row>
    <row r="710" spans="1:8" s="116" customFormat="1" ht="35.25" customHeight="1">
      <c r="A710" s="108" t="s">
        <v>704</v>
      </c>
      <c r="B710" s="115" t="s">
        <v>693</v>
      </c>
      <c r="C710" s="115" t="s">
        <v>260</v>
      </c>
      <c r="D710" s="115" t="s">
        <v>365</v>
      </c>
      <c r="E710" s="115" t="s">
        <v>716</v>
      </c>
      <c r="F710" s="115" t="s">
        <v>312</v>
      </c>
      <c r="G710" s="105" t="s">
        <v>181</v>
      </c>
      <c r="H710" s="198">
        <v>146.6</v>
      </c>
    </row>
    <row r="711" spans="1:8" s="116" customFormat="1" ht="28.5" customHeight="1">
      <c r="A711" s="108" t="s">
        <v>717</v>
      </c>
      <c r="B711" s="115" t="s">
        <v>693</v>
      </c>
      <c r="C711" s="115" t="s">
        <v>260</v>
      </c>
      <c r="D711" s="115" t="s">
        <v>365</v>
      </c>
      <c r="E711" s="115" t="s">
        <v>718</v>
      </c>
      <c r="F711" s="115"/>
      <c r="G711" s="105"/>
      <c r="H711" s="198">
        <v>100</v>
      </c>
    </row>
    <row r="712" spans="1:8" s="116" customFormat="1" ht="17.25" customHeight="1">
      <c r="A712" s="108" t="s">
        <v>317</v>
      </c>
      <c r="B712" s="115" t="s">
        <v>693</v>
      </c>
      <c r="C712" s="115" t="s">
        <v>260</v>
      </c>
      <c r="D712" s="115" t="s">
        <v>365</v>
      </c>
      <c r="E712" s="115" t="s">
        <v>718</v>
      </c>
      <c r="F712" s="115" t="s">
        <v>306</v>
      </c>
      <c r="G712" s="105"/>
      <c r="H712" s="198">
        <v>100</v>
      </c>
    </row>
    <row r="713" spans="1:8" s="116" customFormat="1" ht="37.5" customHeight="1">
      <c r="A713" s="108" t="s">
        <v>704</v>
      </c>
      <c r="B713" s="115" t="s">
        <v>693</v>
      </c>
      <c r="C713" s="115" t="s">
        <v>260</v>
      </c>
      <c r="D713" s="115" t="s">
        <v>365</v>
      </c>
      <c r="E713" s="115" t="s">
        <v>718</v>
      </c>
      <c r="F713" s="115" t="s">
        <v>306</v>
      </c>
      <c r="G713" s="105" t="s">
        <v>181</v>
      </c>
      <c r="H713" s="198">
        <v>100</v>
      </c>
    </row>
    <row r="714" spans="1:8" s="116" customFormat="1" ht="21" customHeight="1">
      <c r="A714" s="109" t="s">
        <v>719</v>
      </c>
      <c r="B714" s="115" t="s">
        <v>693</v>
      </c>
      <c r="C714" s="115" t="s">
        <v>260</v>
      </c>
      <c r="D714" s="115" t="s">
        <v>381</v>
      </c>
      <c r="E714" s="115" t="s">
        <v>301</v>
      </c>
      <c r="F714" s="115"/>
      <c r="G714" s="105"/>
      <c r="H714" s="198">
        <v>200</v>
      </c>
    </row>
    <row r="715" spans="1:8" s="116" customFormat="1" ht="29.25" customHeight="1">
      <c r="A715" s="108" t="s">
        <v>278</v>
      </c>
      <c r="B715" s="115" t="s">
        <v>693</v>
      </c>
      <c r="C715" s="115" t="s">
        <v>260</v>
      </c>
      <c r="D715" s="115" t="s">
        <v>381</v>
      </c>
      <c r="E715" s="115" t="s">
        <v>720</v>
      </c>
      <c r="F715" s="115"/>
      <c r="G715" s="105"/>
      <c r="H715" s="198">
        <v>200</v>
      </c>
    </row>
    <row r="716" spans="1:8" s="120" customFormat="1" ht="17.25" customHeight="1">
      <c r="A716" s="67" t="s">
        <v>317</v>
      </c>
      <c r="B716" s="115" t="s">
        <v>693</v>
      </c>
      <c r="C716" s="115" t="s">
        <v>260</v>
      </c>
      <c r="D716" s="115" t="s">
        <v>381</v>
      </c>
      <c r="E716" s="115" t="s">
        <v>720</v>
      </c>
      <c r="F716" s="115" t="s">
        <v>306</v>
      </c>
      <c r="G716" s="105"/>
      <c r="H716" s="198">
        <v>200</v>
      </c>
    </row>
    <row r="717" spans="1:8" s="120" customFormat="1" ht="35.25" customHeight="1">
      <c r="A717" s="108" t="s">
        <v>704</v>
      </c>
      <c r="B717" s="115" t="s">
        <v>693</v>
      </c>
      <c r="C717" s="115" t="s">
        <v>260</v>
      </c>
      <c r="D717" s="115" t="s">
        <v>381</v>
      </c>
      <c r="E717" s="115" t="s">
        <v>720</v>
      </c>
      <c r="F717" s="115" t="s">
        <v>306</v>
      </c>
      <c r="G717" s="105" t="s">
        <v>181</v>
      </c>
      <c r="H717" s="198">
        <v>200</v>
      </c>
    </row>
    <row r="718" spans="1:8" s="120" customFormat="1" ht="33" customHeight="1">
      <c r="A718" s="137" t="s">
        <v>721</v>
      </c>
      <c r="B718" s="121" t="s">
        <v>693</v>
      </c>
      <c r="C718" s="121" t="s">
        <v>262</v>
      </c>
      <c r="D718" s="121" t="s">
        <v>300</v>
      </c>
      <c r="E718" s="121" t="s">
        <v>301</v>
      </c>
      <c r="F718" s="121"/>
      <c r="G718" s="103"/>
      <c r="H718" s="197">
        <v>57046.299999999996</v>
      </c>
    </row>
    <row r="719" spans="1:8" s="120" customFormat="1" ht="27" customHeight="1">
      <c r="A719" s="109" t="s">
        <v>722</v>
      </c>
      <c r="B719" s="115" t="s">
        <v>693</v>
      </c>
      <c r="C719" s="115" t="s">
        <v>262</v>
      </c>
      <c r="D719" s="115" t="s">
        <v>298</v>
      </c>
      <c r="E719" s="115" t="s">
        <v>301</v>
      </c>
      <c r="F719" s="115"/>
      <c r="G719" s="105"/>
      <c r="H719" s="198">
        <v>146.6</v>
      </c>
    </row>
    <row r="720" spans="1:8" s="120" customFormat="1" ht="39" customHeight="1">
      <c r="A720" s="108" t="s">
        <v>723</v>
      </c>
      <c r="B720" s="115" t="s">
        <v>693</v>
      </c>
      <c r="C720" s="115" t="s">
        <v>262</v>
      </c>
      <c r="D720" s="115" t="s">
        <v>298</v>
      </c>
      <c r="E720" s="115" t="s">
        <v>724</v>
      </c>
      <c r="F720" s="115"/>
      <c r="G720" s="105"/>
      <c r="H720" s="198">
        <v>16.5</v>
      </c>
    </row>
    <row r="721" spans="1:8" s="120" customFormat="1" ht="17.25" customHeight="1">
      <c r="A721" s="67" t="s">
        <v>396</v>
      </c>
      <c r="B721" s="115" t="s">
        <v>693</v>
      </c>
      <c r="C721" s="115" t="s">
        <v>262</v>
      </c>
      <c r="D721" s="115" t="s">
        <v>298</v>
      </c>
      <c r="E721" s="115" t="s">
        <v>724</v>
      </c>
      <c r="F721" s="115" t="s">
        <v>397</v>
      </c>
      <c r="G721" s="105"/>
      <c r="H721" s="198">
        <v>16.5</v>
      </c>
    </row>
    <row r="722" spans="1:8" s="120" customFormat="1" ht="17.25" customHeight="1">
      <c r="A722" s="114" t="s">
        <v>220</v>
      </c>
      <c r="B722" s="115" t="s">
        <v>693</v>
      </c>
      <c r="C722" s="115" t="s">
        <v>262</v>
      </c>
      <c r="D722" s="115" t="s">
        <v>298</v>
      </c>
      <c r="E722" s="115" t="s">
        <v>724</v>
      </c>
      <c r="F722" s="115" t="s">
        <v>397</v>
      </c>
      <c r="G722" s="105" t="s">
        <v>221</v>
      </c>
      <c r="H722" s="198">
        <v>16.5</v>
      </c>
    </row>
    <row r="723" spans="1:8" s="120" customFormat="1" ht="20.25" customHeight="1">
      <c r="A723" s="108" t="s">
        <v>725</v>
      </c>
      <c r="B723" s="115" t="s">
        <v>693</v>
      </c>
      <c r="C723" s="115" t="s">
        <v>262</v>
      </c>
      <c r="D723" s="115" t="s">
        <v>298</v>
      </c>
      <c r="E723" s="115" t="s">
        <v>726</v>
      </c>
      <c r="F723" s="115"/>
      <c r="G723" s="105"/>
      <c r="H723" s="198">
        <v>124.4</v>
      </c>
    </row>
    <row r="724" spans="1:8" s="120" customFormat="1" ht="17.25" customHeight="1">
      <c r="A724" s="67" t="s">
        <v>396</v>
      </c>
      <c r="B724" s="115" t="s">
        <v>693</v>
      </c>
      <c r="C724" s="115" t="s">
        <v>262</v>
      </c>
      <c r="D724" s="115" t="s">
        <v>298</v>
      </c>
      <c r="E724" s="115" t="s">
        <v>726</v>
      </c>
      <c r="F724" s="115" t="s">
        <v>397</v>
      </c>
      <c r="G724" s="105"/>
      <c r="H724" s="198">
        <v>124.4</v>
      </c>
    </row>
    <row r="725" spans="1:8" s="120" customFormat="1" ht="17.25" customHeight="1">
      <c r="A725" s="114" t="s">
        <v>220</v>
      </c>
      <c r="B725" s="115" t="s">
        <v>693</v>
      </c>
      <c r="C725" s="115" t="s">
        <v>262</v>
      </c>
      <c r="D725" s="115" t="s">
        <v>298</v>
      </c>
      <c r="E725" s="115" t="s">
        <v>726</v>
      </c>
      <c r="F725" s="115" t="s">
        <v>397</v>
      </c>
      <c r="G725" s="105" t="s">
        <v>221</v>
      </c>
      <c r="H725" s="198">
        <v>124.4</v>
      </c>
    </row>
    <row r="726" spans="1:8" s="120" customFormat="1" ht="17.25" customHeight="1">
      <c r="A726" s="67" t="s">
        <v>727</v>
      </c>
      <c r="B726" s="115" t="s">
        <v>693</v>
      </c>
      <c r="C726" s="115" t="s">
        <v>262</v>
      </c>
      <c r="D726" s="115" t="s">
        <v>298</v>
      </c>
      <c r="E726" s="115" t="s">
        <v>728</v>
      </c>
      <c r="F726" s="115"/>
      <c r="G726" s="105"/>
      <c r="H726" s="198">
        <v>5.7</v>
      </c>
    </row>
    <row r="727" spans="1:8" s="120" customFormat="1" ht="17.25" customHeight="1">
      <c r="A727" s="67" t="s">
        <v>396</v>
      </c>
      <c r="B727" s="115" t="s">
        <v>693</v>
      </c>
      <c r="C727" s="115" t="s">
        <v>262</v>
      </c>
      <c r="D727" s="115" t="s">
        <v>298</v>
      </c>
      <c r="E727" s="115" t="s">
        <v>728</v>
      </c>
      <c r="F727" s="115" t="s">
        <v>397</v>
      </c>
      <c r="G727" s="105"/>
      <c r="H727" s="198">
        <v>5.7</v>
      </c>
    </row>
    <row r="728" spans="1:8" s="120" customFormat="1" ht="17.25" customHeight="1">
      <c r="A728" s="114" t="s">
        <v>220</v>
      </c>
      <c r="B728" s="115" t="s">
        <v>693</v>
      </c>
      <c r="C728" s="115" t="s">
        <v>262</v>
      </c>
      <c r="D728" s="115" t="s">
        <v>298</v>
      </c>
      <c r="E728" s="115" t="s">
        <v>728</v>
      </c>
      <c r="F728" s="115" t="s">
        <v>397</v>
      </c>
      <c r="G728" s="105" t="s">
        <v>221</v>
      </c>
      <c r="H728" s="198">
        <v>5.7</v>
      </c>
    </row>
    <row r="729" spans="1:8" s="120" customFormat="1" ht="17.25" customHeight="1">
      <c r="A729" s="108" t="s">
        <v>729</v>
      </c>
      <c r="B729" s="115" t="s">
        <v>693</v>
      </c>
      <c r="C729" s="115" t="s">
        <v>262</v>
      </c>
      <c r="D729" s="115" t="s">
        <v>326</v>
      </c>
      <c r="E729" s="115" t="s">
        <v>301</v>
      </c>
      <c r="F729" s="115"/>
      <c r="G729" s="105"/>
      <c r="H729" s="198">
        <v>56899.7</v>
      </c>
    </row>
    <row r="730" spans="1:8" s="120" customFormat="1" ht="17.25" customHeight="1" hidden="1">
      <c r="A730" s="113" t="s">
        <v>730</v>
      </c>
      <c r="B730" s="115" t="s">
        <v>693</v>
      </c>
      <c r="C730" s="115" t="s">
        <v>262</v>
      </c>
      <c r="D730" s="115" t="s">
        <v>326</v>
      </c>
      <c r="E730" s="115" t="s">
        <v>731</v>
      </c>
      <c r="F730" s="115"/>
      <c r="G730" s="105"/>
      <c r="H730" s="198">
        <v>0</v>
      </c>
    </row>
    <row r="731" spans="1:8" s="120" customFormat="1" ht="17.25" customHeight="1" hidden="1">
      <c r="A731" s="113" t="s">
        <v>346</v>
      </c>
      <c r="B731" s="115" t="s">
        <v>693</v>
      </c>
      <c r="C731" s="115" t="s">
        <v>262</v>
      </c>
      <c r="D731" s="115" t="s">
        <v>326</v>
      </c>
      <c r="E731" s="115" t="s">
        <v>731</v>
      </c>
      <c r="F731" s="115" t="s">
        <v>347</v>
      </c>
      <c r="G731" s="105"/>
      <c r="H731" s="198">
        <v>0</v>
      </c>
    </row>
    <row r="732" spans="1:8" s="120" customFormat="1" ht="17.25" customHeight="1" hidden="1">
      <c r="A732" s="113" t="s">
        <v>188</v>
      </c>
      <c r="B732" s="115" t="s">
        <v>693</v>
      </c>
      <c r="C732" s="115" t="s">
        <v>262</v>
      </c>
      <c r="D732" s="115" t="s">
        <v>326</v>
      </c>
      <c r="E732" s="115" t="s">
        <v>731</v>
      </c>
      <c r="F732" s="115" t="s">
        <v>347</v>
      </c>
      <c r="G732" s="105" t="s">
        <v>189</v>
      </c>
      <c r="H732" s="198">
        <v>0</v>
      </c>
    </row>
    <row r="733" spans="1:8" s="120" customFormat="1" ht="17.25" customHeight="1">
      <c r="A733" s="113" t="s">
        <v>732</v>
      </c>
      <c r="B733" s="115" t="s">
        <v>693</v>
      </c>
      <c r="C733" s="115" t="s">
        <v>262</v>
      </c>
      <c r="D733" s="115" t="s">
        <v>326</v>
      </c>
      <c r="E733" s="115" t="s">
        <v>733</v>
      </c>
      <c r="F733" s="115"/>
      <c r="G733" s="105"/>
      <c r="H733" s="198">
        <v>150</v>
      </c>
    </row>
    <row r="734" spans="1:8" s="120" customFormat="1" ht="27" customHeight="1">
      <c r="A734" s="113" t="s">
        <v>311</v>
      </c>
      <c r="B734" s="115" t="s">
        <v>693</v>
      </c>
      <c r="C734" s="115" t="s">
        <v>262</v>
      </c>
      <c r="D734" s="115" t="s">
        <v>326</v>
      </c>
      <c r="E734" s="115" t="s">
        <v>733</v>
      </c>
      <c r="F734" s="115" t="s">
        <v>312</v>
      </c>
      <c r="G734" s="105"/>
      <c r="H734" s="198">
        <v>150</v>
      </c>
    </row>
    <row r="735" spans="1:8" s="120" customFormat="1" ht="17.25" customHeight="1">
      <c r="A735" s="114" t="s">
        <v>188</v>
      </c>
      <c r="B735" s="115" t="s">
        <v>693</v>
      </c>
      <c r="C735" s="115" t="s">
        <v>262</v>
      </c>
      <c r="D735" s="115" t="s">
        <v>326</v>
      </c>
      <c r="E735" s="115" t="s">
        <v>733</v>
      </c>
      <c r="F735" s="115" t="s">
        <v>312</v>
      </c>
      <c r="G735" s="105" t="s">
        <v>189</v>
      </c>
      <c r="H735" s="198">
        <v>150</v>
      </c>
    </row>
    <row r="736" spans="1:8" s="120" customFormat="1" ht="30" customHeight="1" hidden="1">
      <c r="A736" s="173" t="s">
        <v>1021</v>
      </c>
      <c r="B736" s="105" t="s">
        <v>693</v>
      </c>
      <c r="C736" s="105" t="s">
        <v>262</v>
      </c>
      <c r="D736" s="115" t="s">
        <v>326</v>
      </c>
      <c r="E736" s="105" t="s">
        <v>1020</v>
      </c>
      <c r="F736" s="115"/>
      <c r="G736" s="105"/>
      <c r="H736" s="198">
        <v>0</v>
      </c>
    </row>
    <row r="737" spans="1:8" s="120" customFormat="1" ht="33" customHeight="1" hidden="1">
      <c r="A737" s="173" t="s">
        <v>311</v>
      </c>
      <c r="B737" s="105" t="s">
        <v>693</v>
      </c>
      <c r="C737" s="105" t="s">
        <v>262</v>
      </c>
      <c r="D737" s="115" t="s">
        <v>326</v>
      </c>
      <c r="E737" s="105" t="s">
        <v>1020</v>
      </c>
      <c r="F737" s="126">
        <v>240</v>
      </c>
      <c r="G737" s="105"/>
      <c r="H737" s="198">
        <v>0</v>
      </c>
    </row>
    <row r="738" spans="1:8" s="120" customFormat="1" ht="17.25" customHeight="1" hidden="1">
      <c r="A738" s="114" t="s">
        <v>188</v>
      </c>
      <c r="B738" s="105" t="s">
        <v>693</v>
      </c>
      <c r="C738" s="105" t="s">
        <v>262</v>
      </c>
      <c r="D738" s="115" t="s">
        <v>326</v>
      </c>
      <c r="E738" s="105" t="s">
        <v>1020</v>
      </c>
      <c r="F738" s="126">
        <v>240</v>
      </c>
      <c r="G738" s="105" t="s">
        <v>189</v>
      </c>
      <c r="H738" s="198">
        <v>0</v>
      </c>
    </row>
    <row r="739" spans="1:8" s="120" customFormat="1" ht="113.25" customHeight="1">
      <c r="A739" s="173" t="s">
        <v>1023</v>
      </c>
      <c r="B739" s="105" t="s">
        <v>693</v>
      </c>
      <c r="C739" s="105" t="s">
        <v>262</v>
      </c>
      <c r="D739" s="115" t="s">
        <v>326</v>
      </c>
      <c r="E739" s="105" t="s">
        <v>1359</v>
      </c>
      <c r="F739" s="126"/>
      <c r="G739" s="105"/>
      <c r="H739" s="198">
        <v>55000</v>
      </c>
    </row>
    <row r="740" spans="1:8" s="120" customFormat="1" ht="17.25" customHeight="1">
      <c r="A740" s="168" t="s">
        <v>937</v>
      </c>
      <c r="B740" s="105" t="s">
        <v>693</v>
      </c>
      <c r="C740" s="105" t="s">
        <v>262</v>
      </c>
      <c r="D740" s="115" t="s">
        <v>326</v>
      </c>
      <c r="E740" s="105" t="s">
        <v>1359</v>
      </c>
      <c r="F740" s="126">
        <v>410</v>
      </c>
      <c r="G740" s="105"/>
      <c r="H740" s="198">
        <v>55000</v>
      </c>
    </row>
    <row r="741" spans="1:8" s="120" customFormat="1" ht="17.25" customHeight="1">
      <c r="A741" s="114" t="s">
        <v>188</v>
      </c>
      <c r="B741" s="105" t="s">
        <v>693</v>
      </c>
      <c r="C741" s="105" t="s">
        <v>262</v>
      </c>
      <c r="D741" s="115" t="s">
        <v>326</v>
      </c>
      <c r="E741" s="105" t="s">
        <v>1359</v>
      </c>
      <c r="F741" s="126">
        <v>410</v>
      </c>
      <c r="G741" s="105" t="s">
        <v>189</v>
      </c>
      <c r="H741" s="198">
        <v>55000</v>
      </c>
    </row>
    <row r="742" spans="1:8" s="120" customFormat="1" ht="113.25" customHeight="1">
      <c r="A742" s="173" t="s">
        <v>1023</v>
      </c>
      <c r="B742" s="105" t="s">
        <v>693</v>
      </c>
      <c r="C742" s="105" t="s">
        <v>262</v>
      </c>
      <c r="D742" s="115" t="s">
        <v>326</v>
      </c>
      <c r="E742" s="105" t="s">
        <v>1022</v>
      </c>
      <c r="F742" s="105"/>
      <c r="G742" s="115"/>
      <c r="H742" s="198">
        <v>1749.7</v>
      </c>
    </row>
    <row r="743" spans="1:8" s="120" customFormat="1" ht="19.5" customHeight="1">
      <c r="A743" s="168" t="s">
        <v>937</v>
      </c>
      <c r="B743" s="105" t="s">
        <v>693</v>
      </c>
      <c r="C743" s="105" t="s">
        <v>262</v>
      </c>
      <c r="D743" s="115" t="s">
        <v>326</v>
      </c>
      <c r="E743" s="105" t="s">
        <v>1022</v>
      </c>
      <c r="F743" s="105" t="s">
        <v>347</v>
      </c>
      <c r="G743" s="115"/>
      <c r="H743" s="198">
        <v>1749.7</v>
      </c>
    </row>
    <row r="744" spans="1:8" s="120" customFormat="1" ht="17.25" customHeight="1">
      <c r="A744" s="114" t="s">
        <v>188</v>
      </c>
      <c r="B744" s="105" t="s">
        <v>693</v>
      </c>
      <c r="C744" s="105" t="s">
        <v>262</v>
      </c>
      <c r="D744" s="115" t="s">
        <v>326</v>
      </c>
      <c r="E744" s="105" t="s">
        <v>1022</v>
      </c>
      <c r="F744" s="126">
        <v>410</v>
      </c>
      <c r="G744" s="105" t="s">
        <v>189</v>
      </c>
      <c r="H744" s="198">
        <v>1749.7</v>
      </c>
    </row>
    <row r="745" spans="1:8" s="116" customFormat="1" ht="50.25" customHeight="1">
      <c r="A745" s="107" t="s">
        <v>734</v>
      </c>
      <c r="B745" s="121" t="s">
        <v>735</v>
      </c>
      <c r="C745" s="121" t="s">
        <v>299</v>
      </c>
      <c r="D745" s="121" t="s">
        <v>300</v>
      </c>
      <c r="E745" s="121" t="s">
        <v>301</v>
      </c>
      <c r="F745" s="121"/>
      <c r="G745" s="103"/>
      <c r="H745" s="197">
        <v>5597.500000000001</v>
      </c>
    </row>
    <row r="746" spans="1:8" s="120" customFormat="1" ht="33" customHeight="1">
      <c r="A746" s="137" t="s">
        <v>736</v>
      </c>
      <c r="B746" s="121" t="s">
        <v>735</v>
      </c>
      <c r="C746" s="121" t="s">
        <v>260</v>
      </c>
      <c r="D746" s="121" t="s">
        <v>300</v>
      </c>
      <c r="E746" s="121" t="s">
        <v>301</v>
      </c>
      <c r="F746" s="121"/>
      <c r="G746" s="103"/>
      <c r="H746" s="197">
        <v>119.4</v>
      </c>
    </row>
    <row r="747" spans="1:8" s="116" customFormat="1" ht="36" customHeight="1">
      <c r="A747" s="109" t="s">
        <v>737</v>
      </c>
      <c r="B747" s="115" t="s">
        <v>735</v>
      </c>
      <c r="C747" s="115" t="s">
        <v>260</v>
      </c>
      <c r="D747" s="115" t="s">
        <v>298</v>
      </c>
      <c r="E747" s="115" t="s">
        <v>301</v>
      </c>
      <c r="F747" s="115"/>
      <c r="G747" s="105"/>
      <c r="H747" s="198">
        <v>119.4</v>
      </c>
    </row>
    <row r="748" spans="1:8" s="116" customFormat="1" ht="32.25" customHeight="1">
      <c r="A748" s="108" t="s">
        <v>738</v>
      </c>
      <c r="B748" s="115" t="s">
        <v>735</v>
      </c>
      <c r="C748" s="115" t="s">
        <v>260</v>
      </c>
      <c r="D748" s="115" t="s">
        <v>298</v>
      </c>
      <c r="E748" s="115" t="s">
        <v>739</v>
      </c>
      <c r="F748" s="115"/>
      <c r="G748" s="105"/>
      <c r="H748" s="198">
        <v>5.2</v>
      </c>
    </row>
    <row r="749" spans="1:8" s="116" customFormat="1" ht="27" customHeight="1">
      <c r="A749" s="114" t="s">
        <v>311</v>
      </c>
      <c r="B749" s="115" t="s">
        <v>735</v>
      </c>
      <c r="C749" s="115" t="s">
        <v>260</v>
      </c>
      <c r="D749" s="115" t="s">
        <v>298</v>
      </c>
      <c r="E749" s="115" t="s">
        <v>739</v>
      </c>
      <c r="F749" s="115" t="s">
        <v>312</v>
      </c>
      <c r="G749" s="105"/>
      <c r="H749" s="198">
        <v>5.2</v>
      </c>
    </row>
    <row r="750" spans="1:8" s="116" customFormat="1" ht="17.25" customHeight="1">
      <c r="A750" s="114" t="s">
        <v>176</v>
      </c>
      <c r="B750" s="115" t="s">
        <v>735</v>
      </c>
      <c r="C750" s="115" t="s">
        <v>260</v>
      </c>
      <c r="D750" s="115" t="s">
        <v>298</v>
      </c>
      <c r="E750" s="115" t="s">
        <v>739</v>
      </c>
      <c r="F750" s="115" t="s">
        <v>312</v>
      </c>
      <c r="G750" s="105" t="s">
        <v>177</v>
      </c>
      <c r="H750" s="198">
        <v>5.2</v>
      </c>
    </row>
    <row r="751" spans="1:8" s="116" customFormat="1" ht="27" customHeight="1">
      <c r="A751" s="114" t="s">
        <v>740</v>
      </c>
      <c r="B751" s="115" t="s">
        <v>735</v>
      </c>
      <c r="C751" s="115" t="s">
        <v>260</v>
      </c>
      <c r="D751" s="115" t="s">
        <v>298</v>
      </c>
      <c r="E751" s="115" t="s">
        <v>741</v>
      </c>
      <c r="F751" s="115"/>
      <c r="G751" s="105"/>
      <c r="H751" s="198">
        <v>114.2</v>
      </c>
    </row>
    <row r="752" spans="1:8" s="116" customFormat="1" ht="29.25" customHeight="1">
      <c r="A752" s="114" t="s">
        <v>311</v>
      </c>
      <c r="B752" s="115" t="s">
        <v>735</v>
      </c>
      <c r="C752" s="115" t="s">
        <v>260</v>
      </c>
      <c r="D752" s="115" t="s">
        <v>298</v>
      </c>
      <c r="E752" s="115" t="s">
        <v>741</v>
      </c>
      <c r="F752" s="115" t="s">
        <v>312</v>
      </c>
      <c r="G752" s="105"/>
      <c r="H752" s="198">
        <v>114.2</v>
      </c>
    </row>
    <row r="753" spans="1:8" s="116" customFormat="1" ht="17.25" customHeight="1">
      <c r="A753" s="114" t="s">
        <v>176</v>
      </c>
      <c r="B753" s="115" t="s">
        <v>735</v>
      </c>
      <c r="C753" s="115" t="s">
        <v>260</v>
      </c>
      <c r="D753" s="115" t="s">
        <v>298</v>
      </c>
      <c r="E753" s="115" t="s">
        <v>741</v>
      </c>
      <c r="F753" s="115" t="s">
        <v>312</v>
      </c>
      <c r="G753" s="105" t="s">
        <v>177</v>
      </c>
      <c r="H753" s="198">
        <v>114.2</v>
      </c>
    </row>
    <row r="754" spans="1:8" s="120" customFormat="1" ht="17.25" customHeight="1">
      <c r="A754" s="137" t="s">
        <v>742</v>
      </c>
      <c r="B754" s="121" t="s">
        <v>735</v>
      </c>
      <c r="C754" s="121" t="s">
        <v>262</v>
      </c>
      <c r="D754" s="121" t="s">
        <v>300</v>
      </c>
      <c r="E754" s="121" t="s">
        <v>301</v>
      </c>
      <c r="F754" s="121"/>
      <c r="G754" s="103"/>
      <c r="H754" s="197">
        <v>3145.8</v>
      </c>
    </row>
    <row r="755" spans="1:8" s="116" customFormat="1" ht="41.25" customHeight="1">
      <c r="A755" s="114" t="s">
        <v>743</v>
      </c>
      <c r="B755" s="115" t="s">
        <v>735</v>
      </c>
      <c r="C755" s="115" t="s">
        <v>262</v>
      </c>
      <c r="D755" s="115" t="s">
        <v>298</v>
      </c>
      <c r="E755" s="115" t="s">
        <v>301</v>
      </c>
      <c r="F755" s="115"/>
      <c r="G755" s="105"/>
      <c r="H755" s="198">
        <v>3145.8</v>
      </c>
    </row>
    <row r="756" spans="1:8" s="116" customFormat="1" ht="69" customHeight="1">
      <c r="A756" s="108" t="s">
        <v>744</v>
      </c>
      <c r="B756" s="115" t="s">
        <v>735</v>
      </c>
      <c r="C756" s="115" t="s">
        <v>262</v>
      </c>
      <c r="D756" s="115" t="s">
        <v>298</v>
      </c>
      <c r="E756" s="115" t="s">
        <v>745</v>
      </c>
      <c r="F756" s="115"/>
      <c r="G756" s="105"/>
      <c r="H756" s="198">
        <v>2250</v>
      </c>
    </row>
    <row r="757" spans="1:8" s="116" customFormat="1" ht="28.5" customHeight="1">
      <c r="A757" s="114" t="s">
        <v>311</v>
      </c>
      <c r="B757" s="115" t="s">
        <v>735</v>
      </c>
      <c r="C757" s="115" t="s">
        <v>262</v>
      </c>
      <c r="D757" s="115" t="s">
        <v>298</v>
      </c>
      <c r="E757" s="115" t="s">
        <v>745</v>
      </c>
      <c r="F757" s="115" t="s">
        <v>312</v>
      </c>
      <c r="G757" s="105"/>
      <c r="H757" s="198">
        <v>2250</v>
      </c>
    </row>
    <row r="758" spans="1:8" s="116" customFormat="1" ht="17.25" customHeight="1">
      <c r="A758" s="114" t="s">
        <v>176</v>
      </c>
      <c r="B758" s="115" t="s">
        <v>735</v>
      </c>
      <c r="C758" s="115" t="s">
        <v>262</v>
      </c>
      <c r="D758" s="115" t="s">
        <v>298</v>
      </c>
      <c r="E758" s="115" t="s">
        <v>745</v>
      </c>
      <c r="F758" s="115" t="s">
        <v>312</v>
      </c>
      <c r="G758" s="105" t="s">
        <v>177</v>
      </c>
      <c r="H758" s="198">
        <v>2250</v>
      </c>
    </row>
    <row r="759" spans="1:8" s="116" customFormat="1" ht="37.5" customHeight="1">
      <c r="A759" s="108" t="s">
        <v>746</v>
      </c>
      <c r="B759" s="115" t="s">
        <v>735</v>
      </c>
      <c r="C759" s="115" t="s">
        <v>262</v>
      </c>
      <c r="D759" s="115" t="s">
        <v>298</v>
      </c>
      <c r="E759" s="115" t="s">
        <v>747</v>
      </c>
      <c r="F759" s="115"/>
      <c r="G759" s="105"/>
      <c r="H759" s="198">
        <v>115.2</v>
      </c>
    </row>
    <row r="760" spans="1:8" s="116" customFormat="1" ht="29.25" customHeight="1">
      <c r="A760" s="114" t="s">
        <v>311</v>
      </c>
      <c r="B760" s="115" t="s">
        <v>735</v>
      </c>
      <c r="C760" s="115" t="s">
        <v>262</v>
      </c>
      <c r="D760" s="115" t="s">
        <v>298</v>
      </c>
      <c r="E760" s="115" t="s">
        <v>747</v>
      </c>
      <c r="F760" s="115" t="s">
        <v>312</v>
      </c>
      <c r="G760" s="105"/>
      <c r="H760" s="198">
        <v>115.2</v>
      </c>
    </row>
    <row r="761" spans="1:8" s="116" customFormat="1" ht="17.25" customHeight="1">
      <c r="A761" s="114" t="s">
        <v>176</v>
      </c>
      <c r="B761" s="115" t="s">
        <v>735</v>
      </c>
      <c r="C761" s="115" t="s">
        <v>262</v>
      </c>
      <c r="D761" s="115" t="s">
        <v>298</v>
      </c>
      <c r="E761" s="115" t="s">
        <v>747</v>
      </c>
      <c r="F761" s="115" t="s">
        <v>312</v>
      </c>
      <c r="G761" s="105" t="s">
        <v>177</v>
      </c>
      <c r="H761" s="198">
        <v>115.2</v>
      </c>
    </row>
    <row r="762" spans="1:8" s="116" customFormat="1" ht="55.5" customHeight="1">
      <c r="A762" s="108" t="s">
        <v>748</v>
      </c>
      <c r="B762" s="115" t="s">
        <v>735</v>
      </c>
      <c r="C762" s="115" t="s">
        <v>262</v>
      </c>
      <c r="D762" s="115" t="s">
        <v>298</v>
      </c>
      <c r="E762" s="115" t="s">
        <v>749</v>
      </c>
      <c r="F762" s="115"/>
      <c r="G762" s="105"/>
      <c r="H762" s="198">
        <v>5.9</v>
      </c>
    </row>
    <row r="763" spans="1:8" s="116" customFormat="1" ht="30" customHeight="1">
      <c r="A763" s="114" t="s">
        <v>311</v>
      </c>
      <c r="B763" s="115" t="s">
        <v>735</v>
      </c>
      <c r="C763" s="115" t="s">
        <v>262</v>
      </c>
      <c r="D763" s="115" t="s">
        <v>298</v>
      </c>
      <c r="E763" s="115" t="s">
        <v>749</v>
      </c>
      <c r="F763" s="115" t="s">
        <v>312</v>
      </c>
      <c r="G763" s="105"/>
      <c r="H763" s="198">
        <v>5.9</v>
      </c>
    </row>
    <row r="764" spans="1:8" s="116" customFormat="1" ht="17.25" customHeight="1">
      <c r="A764" s="114" t="s">
        <v>176</v>
      </c>
      <c r="B764" s="115" t="s">
        <v>735</v>
      </c>
      <c r="C764" s="115" t="s">
        <v>262</v>
      </c>
      <c r="D764" s="115" t="s">
        <v>298</v>
      </c>
      <c r="E764" s="115" t="s">
        <v>749</v>
      </c>
      <c r="F764" s="115" t="s">
        <v>312</v>
      </c>
      <c r="G764" s="105" t="s">
        <v>177</v>
      </c>
      <c r="H764" s="198">
        <v>5.9</v>
      </c>
    </row>
    <row r="765" spans="1:8" s="116" customFormat="1" ht="33" customHeight="1">
      <c r="A765" s="108" t="s">
        <v>750</v>
      </c>
      <c r="B765" s="115" t="s">
        <v>735</v>
      </c>
      <c r="C765" s="115" t="s">
        <v>262</v>
      </c>
      <c r="D765" s="115" t="s">
        <v>298</v>
      </c>
      <c r="E765" s="115" t="s">
        <v>751</v>
      </c>
      <c r="F765" s="115"/>
      <c r="G765" s="105"/>
      <c r="H765" s="198">
        <v>774.7</v>
      </c>
    </row>
    <row r="766" spans="1:8" s="116" customFormat="1" ht="30" customHeight="1">
      <c r="A766" s="114" t="s">
        <v>311</v>
      </c>
      <c r="B766" s="115" t="s">
        <v>735</v>
      </c>
      <c r="C766" s="115" t="s">
        <v>262</v>
      </c>
      <c r="D766" s="115" t="s">
        <v>298</v>
      </c>
      <c r="E766" s="115" t="s">
        <v>751</v>
      </c>
      <c r="F766" s="115" t="s">
        <v>312</v>
      </c>
      <c r="G766" s="105"/>
      <c r="H766" s="198">
        <v>774.7</v>
      </c>
    </row>
    <row r="767" spans="1:8" s="116" customFormat="1" ht="17.25" customHeight="1">
      <c r="A767" s="114" t="s">
        <v>176</v>
      </c>
      <c r="B767" s="115" t="s">
        <v>735</v>
      </c>
      <c r="C767" s="115" t="s">
        <v>262</v>
      </c>
      <c r="D767" s="115" t="s">
        <v>298</v>
      </c>
      <c r="E767" s="115" t="s">
        <v>751</v>
      </c>
      <c r="F767" s="115" t="s">
        <v>312</v>
      </c>
      <c r="G767" s="105" t="s">
        <v>177</v>
      </c>
      <c r="H767" s="198">
        <v>774.7</v>
      </c>
    </row>
    <row r="768" spans="1:8" s="120" customFormat="1" ht="27" customHeight="1">
      <c r="A768" s="137" t="s">
        <v>752</v>
      </c>
      <c r="B768" s="121" t="s">
        <v>735</v>
      </c>
      <c r="C768" s="121" t="s">
        <v>263</v>
      </c>
      <c r="D768" s="121" t="s">
        <v>300</v>
      </c>
      <c r="E768" s="121" t="s">
        <v>301</v>
      </c>
      <c r="F768" s="121"/>
      <c r="G768" s="103"/>
      <c r="H768" s="197">
        <v>448.20000000000005</v>
      </c>
    </row>
    <row r="769" spans="1:8" s="116" customFormat="1" ht="27.75" customHeight="1">
      <c r="A769" s="109" t="s">
        <v>753</v>
      </c>
      <c r="B769" s="115" t="s">
        <v>735</v>
      </c>
      <c r="C769" s="115" t="s">
        <v>263</v>
      </c>
      <c r="D769" s="115" t="s">
        <v>298</v>
      </c>
      <c r="E769" s="115" t="s">
        <v>301</v>
      </c>
      <c r="F769" s="115"/>
      <c r="G769" s="105"/>
      <c r="H769" s="198">
        <v>72.1</v>
      </c>
    </row>
    <row r="770" spans="1:8" s="116" customFormat="1" ht="34.5" customHeight="1" hidden="1">
      <c r="A770" s="108" t="s">
        <v>754</v>
      </c>
      <c r="B770" s="115" t="s">
        <v>735</v>
      </c>
      <c r="C770" s="115" t="s">
        <v>263</v>
      </c>
      <c r="D770" s="115" t="s">
        <v>298</v>
      </c>
      <c r="E770" s="115" t="s">
        <v>755</v>
      </c>
      <c r="F770" s="115"/>
      <c r="G770" s="105"/>
      <c r="H770" s="198">
        <v>0</v>
      </c>
    </row>
    <row r="771" spans="1:8" s="116" customFormat="1" ht="27.75" customHeight="1" hidden="1">
      <c r="A771" s="114" t="s">
        <v>311</v>
      </c>
      <c r="B771" s="115" t="s">
        <v>735</v>
      </c>
      <c r="C771" s="115" t="s">
        <v>263</v>
      </c>
      <c r="D771" s="115" t="s">
        <v>298</v>
      </c>
      <c r="E771" s="115" t="s">
        <v>755</v>
      </c>
      <c r="F771" s="115" t="s">
        <v>312</v>
      </c>
      <c r="G771" s="105"/>
      <c r="H771" s="198">
        <v>0</v>
      </c>
    </row>
    <row r="772" spans="1:8" s="116" customFormat="1" ht="17.25" customHeight="1" hidden="1">
      <c r="A772" s="67" t="s">
        <v>218</v>
      </c>
      <c r="B772" s="115" t="s">
        <v>735</v>
      </c>
      <c r="C772" s="115" t="s">
        <v>263</v>
      </c>
      <c r="D772" s="115" t="s">
        <v>298</v>
      </c>
      <c r="E772" s="115" t="s">
        <v>755</v>
      </c>
      <c r="F772" s="115" t="s">
        <v>312</v>
      </c>
      <c r="G772" s="105" t="s">
        <v>219</v>
      </c>
      <c r="H772" s="198">
        <v>0</v>
      </c>
    </row>
    <row r="773" spans="1:8" s="116" customFormat="1" ht="27.75" customHeight="1">
      <c r="A773" s="210" t="s">
        <v>1029</v>
      </c>
      <c r="B773" s="115" t="s">
        <v>735</v>
      </c>
      <c r="C773" s="115" t="s">
        <v>263</v>
      </c>
      <c r="D773" s="115" t="s">
        <v>298</v>
      </c>
      <c r="E773" s="115" t="s">
        <v>1028</v>
      </c>
      <c r="F773" s="122"/>
      <c r="G773" s="105"/>
      <c r="H773" s="198">
        <v>72.1</v>
      </c>
    </row>
    <row r="774" spans="1:8" s="116" customFormat="1" ht="17.25" customHeight="1">
      <c r="A774" s="173" t="s">
        <v>305</v>
      </c>
      <c r="B774" s="115" t="s">
        <v>735</v>
      </c>
      <c r="C774" s="115" t="s">
        <v>263</v>
      </c>
      <c r="D774" s="115" t="s">
        <v>298</v>
      </c>
      <c r="E774" s="115" t="s">
        <v>1028</v>
      </c>
      <c r="F774" s="115" t="s">
        <v>306</v>
      </c>
      <c r="G774" s="105"/>
      <c r="H774" s="198">
        <v>72.1</v>
      </c>
    </row>
    <row r="775" spans="1:8" s="116" customFormat="1" ht="24.75" customHeight="1">
      <c r="A775" s="67" t="s">
        <v>218</v>
      </c>
      <c r="B775" s="115" t="s">
        <v>735</v>
      </c>
      <c r="C775" s="115" t="s">
        <v>263</v>
      </c>
      <c r="D775" s="115" t="s">
        <v>298</v>
      </c>
      <c r="E775" s="115" t="s">
        <v>1028</v>
      </c>
      <c r="F775" s="115" t="s">
        <v>306</v>
      </c>
      <c r="G775" s="105" t="s">
        <v>219</v>
      </c>
      <c r="H775" s="198">
        <v>72.1</v>
      </c>
    </row>
    <row r="776" spans="1:8" s="116" customFormat="1" ht="44.25" customHeight="1">
      <c r="A776" s="113" t="s">
        <v>756</v>
      </c>
      <c r="B776" s="115" t="s">
        <v>735</v>
      </c>
      <c r="C776" s="115" t="s">
        <v>263</v>
      </c>
      <c r="D776" s="115" t="s">
        <v>326</v>
      </c>
      <c r="E776" s="115" t="s">
        <v>301</v>
      </c>
      <c r="F776" s="115"/>
      <c r="G776" s="105"/>
      <c r="H776" s="198">
        <v>256.6</v>
      </c>
    </row>
    <row r="777" spans="1:8" s="116" customFormat="1" ht="41.25" customHeight="1" hidden="1">
      <c r="A777" s="108" t="s">
        <v>757</v>
      </c>
      <c r="B777" s="115" t="s">
        <v>735</v>
      </c>
      <c r="C777" s="115" t="s">
        <v>263</v>
      </c>
      <c r="D777" s="115" t="s">
        <v>326</v>
      </c>
      <c r="E777" s="115" t="s">
        <v>758</v>
      </c>
      <c r="F777" s="115"/>
      <c r="G777" s="105"/>
      <c r="H777" s="198">
        <v>0</v>
      </c>
    </row>
    <row r="778" spans="1:8" s="116" customFormat="1" ht="30" customHeight="1" hidden="1">
      <c r="A778" s="114" t="s">
        <v>311</v>
      </c>
      <c r="B778" s="115" t="s">
        <v>735</v>
      </c>
      <c r="C778" s="115" t="s">
        <v>263</v>
      </c>
      <c r="D778" s="115" t="s">
        <v>326</v>
      </c>
      <c r="E778" s="115" t="s">
        <v>758</v>
      </c>
      <c r="F778" s="115" t="s">
        <v>312</v>
      </c>
      <c r="G778" s="105"/>
      <c r="H778" s="198">
        <v>0</v>
      </c>
    </row>
    <row r="779" spans="1:8" s="116" customFormat="1" ht="17.25" customHeight="1" hidden="1">
      <c r="A779" s="67" t="s">
        <v>218</v>
      </c>
      <c r="B779" s="115" t="s">
        <v>735</v>
      </c>
      <c r="C779" s="115" t="s">
        <v>263</v>
      </c>
      <c r="D779" s="115" t="s">
        <v>326</v>
      </c>
      <c r="E779" s="115" t="s">
        <v>758</v>
      </c>
      <c r="F779" s="115" t="s">
        <v>312</v>
      </c>
      <c r="G779" s="105" t="s">
        <v>219</v>
      </c>
      <c r="H779" s="198">
        <v>0</v>
      </c>
    </row>
    <row r="780" spans="1:8" s="116" customFormat="1" ht="39.75" customHeight="1">
      <c r="A780" s="173" t="s">
        <v>1031</v>
      </c>
      <c r="B780" s="115" t="s">
        <v>735</v>
      </c>
      <c r="C780" s="115" t="s">
        <v>263</v>
      </c>
      <c r="D780" s="115" t="s">
        <v>326</v>
      </c>
      <c r="E780" s="115" t="s">
        <v>1030</v>
      </c>
      <c r="F780" s="115"/>
      <c r="G780" s="105"/>
      <c r="H780" s="198">
        <v>73.3</v>
      </c>
    </row>
    <row r="781" spans="1:8" s="116" customFormat="1" ht="17.25" customHeight="1">
      <c r="A781" s="173" t="s">
        <v>305</v>
      </c>
      <c r="B781" s="115" t="s">
        <v>735</v>
      </c>
      <c r="C781" s="115" t="s">
        <v>263</v>
      </c>
      <c r="D781" s="115" t="s">
        <v>326</v>
      </c>
      <c r="E781" s="115" t="s">
        <v>1030</v>
      </c>
      <c r="F781" s="115" t="s">
        <v>306</v>
      </c>
      <c r="G781" s="105"/>
      <c r="H781" s="198">
        <v>73.3</v>
      </c>
    </row>
    <row r="782" spans="1:8" s="116" customFormat="1" ht="17.25" customHeight="1">
      <c r="A782" s="67" t="s">
        <v>218</v>
      </c>
      <c r="B782" s="115" t="s">
        <v>735</v>
      </c>
      <c r="C782" s="115" t="s">
        <v>263</v>
      </c>
      <c r="D782" s="115" t="s">
        <v>326</v>
      </c>
      <c r="E782" s="115" t="s">
        <v>1030</v>
      </c>
      <c r="F782" s="115" t="s">
        <v>306</v>
      </c>
      <c r="G782" s="105" t="s">
        <v>219</v>
      </c>
      <c r="H782" s="198">
        <v>73.3</v>
      </c>
    </row>
    <row r="783" spans="1:8" s="116" customFormat="1" ht="53.25" customHeight="1">
      <c r="A783" s="67" t="s">
        <v>759</v>
      </c>
      <c r="B783" s="115" t="s">
        <v>735</v>
      </c>
      <c r="C783" s="115" t="s">
        <v>263</v>
      </c>
      <c r="D783" s="115" t="s">
        <v>326</v>
      </c>
      <c r="E783" s="115" t="s">
        <v>760</v>
      </c>
      <c r="F783" s="115"/>
      <c r="G783" s="105"/>
      <c r="H783" s="198">
        <v>183.3</v>
      </c>
    </row>
    <row r="784" spans="1:8" s="116" customFormat="1" ht="17.25" customHeight="1" hidden="1">
      <c r="A784" s="67" t="s">
        <v>311</v>
      </c>
      <c r="B784" s="115" t="s">
        <v>735</v>
      </c>
      <c r="C784" s="115" t="s">
        <v>263</v>
      </c>
      <c r="D784" s="115" t="s">
        <v>326</v>
      </c>
      <c r="E784" s="115" t="s">
        <v>760</v>
      </c>
      <c r="F784" s="115" t="s">
        <v>312</v>
      </c>
      <c r="G784" s="105"/>
      <c r="H784" s="198">
        <v>0</v>
      </c>
    </row>
    <row r="785" spans="1:8" s="116" customFormat="1" ht="17.25" customHeight="1" hidden="1">
      <c r="A785" s="67" t="s">
        <v>218</v>
      </c>
      <c r="B785" s="115" t="s">
        <v>735</v>
      </c>
      <c r="C785" s="115" t="s">
        <v>263</v>
      </c>
      <c r="D785" s="115" t="s">
        <v>326</v>
      </c>
      <c r="E785" s="115" t="s">
        <v>760</v>
      </c>
      <c r="F785" s="115" t="s">
        <v>312</v>
      </c>
      <c r="G785" s="105" t="s">
        <v>219</v>
      </c>
      <c r="H785" s="198">
        <v>0</v>
      </c>
    </row>
    <row r="786" spans="1:8" s="116" customFormat="1" ht="17.25" customHeight="1">
      <c r="A786" s="173" t="s">
        <v>305</v>
      </c>
      <c r="B786" s="115" t="s">
        <v>735</v>
      </c>
      <c r="C786" s="115" t="s">
        <v>263</v>
      </c>
      <c r="D786" s="115" t="s">
        <v>326</v>
      </c>
      <c r="E786" s="115" t="s">
        <v>760</v>
      </c>
      <c r="F786" s="115" t="s">
        <v>306</v>
      </c>
      <c r="G786" s="105"/>
      <c r="H786" s="198">
        <v>183.3</v>
      </c>
    </row>
    <row r="787" spans="1:8" s="116" customFormat="1" ht="17.25" customHeight="1">
      <c r="A787" s="67" t="s">
        <v>218</v>
      </c>
      <c r="B787" s="115" t="s">
        <v>735</v>
      </c>
      <c r="C787" s="115" t="s">
        <v>263</v>
      </c>
      <c r="D787" s="115" t="s">
        <v>326</v>
      </c>
      <c r="E787" s="115" t="s">
        <v>760</v>
      </c>
      <c r="F787" s="115" t="s">
        <v>306</v>
      </c>
      <c r="G787" s="105" t="s">
        <v>219</v>
      </c>
      <c r="H787" s="198">
        <v>183.3</v>
      </c>
    </row>
    <row r="788" spans="1:8" s="116" customFormat="1" ht="20.25" customHeight="1">
      <c r="A788" s="113" t="s">
        <v>761</v>
      </c>
      <c r="B788" s="115" t="s">
        <v>735</v>
      </c>
      <c r="C788" s="115" t="s">
        <v>263</v>
      </c>
      <c r="D788" s="115" t="s">
        <v>365</v>
      </c>
      <c r="E788" s="115" t="s">
        <v>301</v>
      </c>
      <c r="F788" s="115"/>
      <c r="G788" s="105"/>
      <c r="H788" s="198">
        <v>99.5</v>
      </c>
    </row>
    <row r="789" spans="1:8" s="116" customFormat="1" ht="17.25" customHeight="1" hidden="1">
      <c r="A789" s="108" t="s">
        <v>762</v>
      </c>
      <c r="B789" s="115" t="s">
        <v>735</v>
      </c>
      <c r="C789" s="115" t="s">
        <v>263</v>
      </c>
      <c r="D789" s="115" t="s">
        <v>365</v>
      </c>
      <c r="E789" s="115" t="s">
        <v>763</v>
      </c>
      <c r="F789" s="115"/>
      <c r="G789" s="105"/>
      <c r="H789" s="198">
        <v>0</v>
      </c>
    </row>
    <row r="790" spans="1:8" s="116" customFormat="1" ht="27" customHeight="1" hidden="1">
      <c r="A790" s="114" t="s">
        <v>311</v>
      </c>
      <c r="B790" s="115" t="s">
        <v>735</v>
      </c>
      <c r="C790" s="115" t="s">
        <v>263</v>
      </c>
      <c r="D790" s="115" t="s">
        <v>365</v>
      </c>
      <c r="E790" s="115" t="s">
        <v>763</v>
      </c>
      <c r="F790" s="115" t="s">
        <v>312</v>
      </c>
      <c r="G790" s="105"/>
      <c r="H790" s="198">
        <v>0</v>
      </c>
    </row>
    <row r="791" spans="1:8" s="116" customFormat="1" ht="17.25" customHeight="1" hidden="1">
      <c r="A791" s="67" t="s">
        <v>218</v>
      </c>
      <c r="B791" s="115" t="s">
        <v>735</v>
      </c>
      <c r="C791" s="115" t="s">
        <v>263</v>
      </c>
      <c r="D791" s="115" t="s">
        <v>365</v>
      </c>
      <c r="E791" s="115" t="s">
        <v>763</v>
      </c>
      <c r="F791" s="115" t="s">
        <v>312</v>
      </c>
      <c r="G791" s="105" t="s">
        <v>219</v>
      </c>
      <c r="H791" s="198">
        <v>0</v>
      </c>
    </row>
    <row r="792" spans="1:8" s="116" customFormat="1" ht="25.5" customHeight="1">
      <c r="A792" s="168" t="s">
        <v>1032</v>
      </c>
      <c r="B792" s="115" t="s">
        <v>735</v>
      </c>
      <c r="C792" s="115" t="s">
        <v>263</v>
      </c>
      <c r="D792" s="115" t="s">
        <v>365</v>
      </c>
      <c r="E792" s="115" t="s">
        <v>1033</v>
      </c>
      <c r="F792" s="115"/>
      <c r="G792" s="105"/>
      <c r="H792" s="198">
        <v>99.5</v>
      </c>
    </row>
    <row r="793" spans="1:8" s="116" customFormat="1" ht="17.25" customHeight="1">
      <c r="A793" s="173" t="s">
        <v>305</v>
      </c>
      <c r="B793" s="115" t="s">
        <v>735</v>
      </c>
      <c r="C793" s="115" t="s">
        <v>263</v>
      </c>
      <c r="D793" s="115" t="s">
        <v>365</v>
      </c>
      <c r="E793" s="115" t="s">
        <v>1033</v>
      </c>
      <c r="F793" s="115" t="s">
        <v>306</v>
      </c>
      <c r="G793" s="105"/>
      <c r="H793" s="198">
        <v>99.5</v>
      </c>
    </row>
    <row r="794" spans="1:8" s="116" customFormat="1" ht="17.25" customHeight="1">
      <c r="A794" s="67" t="s">
        <v>218</v>
      </c>
      <c r="B794" s="115" t="s">
        <v>735</v>
      </c>
      <c r="C794" s="115" t="s">
        <v>263</v>
      </c>
      <c r="D794" s="115" t="s">
        <v>365</v>
      </c>
      <c r="E794" s="115" t="s">
        <v>1033</v>
      </c>
      <c r="F794" s="115" t="s">
        <v>306</v>
      </c>
      <c r="G794" s="105" t="s">
        <v>219</v>
      </c>
      <c r="H794" s="198">
        <v>99.5</v>
      </c>
    </row>
    <row r="795" spans="1:8" s="116" customFormat="1" ht="29.25" customHeight="1">
      <c r="A795" s="113" t="s">
        <v>764</v>
      </c>
      <c r="B795" s="115" t="s">
        <v>735</v>
      </c>
      <c r="C795" s="115" t="s">
        <v>263</v>
      </c>
      <c r="D795" s="115" t="s">
        <v>381</v>
      </c>
      <c r="E795" s="115" t="s">
        <v>301</v>
      </c>
      <c r="F795" s="115"/>
      <c r="G795" s="105"/>
      <c r="H795" s="198">
        <v>20</v>
      </c>
    </row>
    <row r="796" spans="1:8" s="116" customFormat="1" ht="22.5" customHeight="1" hidden="1">
      <c r="A796" s="108" t="s">
        <v>765</v>
      </c>
      <c r="B796" s="115" t="s">
        <v>735</v>
      </c>
      <c r="C796" s="115" t="s">
        <v>263</v>
      </c>
      <c r="D796" s="115" t="s">
        <v>381</v>
      </c>
      <c r="E796" s="115" t="s">
        <v>766</v>
      </c>
      <c r="F796" s="115"/>
      <c r="G796" s="105"/>
      <c r="H796" s="198">
        <v>0</v>
      </c>
    </row>
    <row r="797" spans="1:8" s="116" customFormat="1" ht="30" customHeight="1" hidden="1">
      <c r="A797" s="114" t="s">
        <v>311</v>
      </c>
      <c r="B797" s="115" t="s">
        <v>735</v>
      </c>
      <c r="C797" s="115" t="s">
        <v>263</v>
      </c>
      <c r="D797" s="115" t="s">
        <v>381</v>
      </c>
      <c r="E797" s="115" t="s">
        <v>766</v>
      </c>
      <c r="F797" s="115" t="s">
        <v>312</v>
      </c>
      <c r="G797" s="105"/>
      <c r="H797" s="198">
        <v>0</v>
      </c>
    </row>
    <row r="798" spans="1:8" s="116" customFormat="1" ht="17.25" customHeight="1" hidden="1">
      <c r="A798" s="67" t="s">
        <v>218</v>
      </c>
      <c r="B798" s="115" t="s">
        <v>735</v>
      </c>
      <c r="C798" s="115" t="s">
        <v>263</v>
      </c>
      <c r="D798" s="115" t="s">
        <v>381</v>
      </c>
      <c r="E798" s="115" t="s">
        <v>766</v>
      </c>
      <c r="F798" s="115" t="s">
        <v>312</v>
      </c>
      <c r="G798" s="105" t="s">
        <v>219</v>
      </c>
      <c r="H798" s="198">
        <v>0</v>
      </c>
    </row>
    <row r="799" spans="1:8" s="116" customFormat="1" ht="31.5" customHeight="1">
      <c r="A799" s="173" t="s">
        <v>1045</v>
      </c>
      <c r="B799" s="115" t="s">
        <v>735</v>
      </c>
      <c r="C799" s="115" t="s">
        <v>263</v>
      </c>
      <c r="D799" s="115" t="s">
        <v>381</v>
      </c>
      <c r="E799" s="115" t="s">
        <v>1034</v>
      </c>
      <c r="F799" s="115"/>
      <c r="G799" s="105"/>
      <c r="H799" s="198">
        <v>20</v>
      </c>
    </row>
    <row r="800" spans="1:8" s="116" customFormat="1" ht="17.25" customHeight="1">
      <c r="A800" s="173" t="s">
        <v>305</v>
      </c>
      <c r="B800" s="115" t="s">
        <v>735</v>
      </c>
      <c r="C800" s="115" t="s">
        <v>263</v>
      </c>
      <c r="D800" s="115" t="s">
        <v>381</v>
      </c>
      <c r="E800" s="115" t="s">
        <v>1034</v>
      </c>
      <c r="F800" s="115" t="s">
        <v>306</v>
      </c>
      <c r="G800" s="105"/>
      <c r="H800" s="198">
        <v>20</v>
      </c>
    </row>
    <row r="801" spans="1:8" s="116" customFormat="1" ht="17.25" customHeight="1">
      <c r="A801" s="67" t="s">
        <v>218</v>
      </c>
      <c r="B801" s="115" t="s">
        <v>735</v>
      </c>
      <c r="C801" s="115" t="s">
        <v>263</v>
      </c>
      <c r="D801" s="115" t="s">
        <v>381</v>
      </c>
      <c r="E801" s="115" t="s">
        <v>1034</v>
      </c>
      <c r="F801" s="115" t="s">
        <v>306</v>
      </c>
      <c r="G801" s="105" t="s">
        <v>219</v>
      </c>
      <c r="H801" s="198">
        <v>20</v>
      </c>
    </row>
    <row r="802" spans="1:8" s="143" customFormat="1" ht="30.75" customHeight="1">
      <c r="A802" s="137" t="s">
        <v>922</v>
      </c>
      <c r="B802" s="121" t="s">
        <v>735</v>
      </c>
      <c r="C802" s="121" t="s">
        <v>265</v>
      </c>
      <c r="D802" s="121" t="s">
        <v>300</v>
      </c>
      <c r="E802" s="121" t="s">
        <v>301</v>
      </c>
      <c r="F802" s="121"/>
      <c r="G802" s="103"/>
      <c r="H802" s="197">
        <v>284.3</v>
      </c>
    </row>
    <row r="803" spans="1:8" ht="33" customHeight="1">
      <c r="A803" s="113" t="s">
        <v>767</v>
      </c>
      <c r="B803" s="115" t="s">
        <v>735</v>
      </c>
      <c r="C803" s="115" t="s">
        <v>265</v>
      </c>
      <c r="D803" s="115" t="s">
        <v>298</v>
      </c>
      <c r="E803" s="115" t="s">
        <v>301</v>
      </c>
      <c r="F803" s="115"/>
      <c r="G803" s="105"/>
      <c r="H803" s="198">
        <v>284.3</v>
      </c>
    </row>
    <row r="804" spans="1:8" ht="32.25" customHeight="1" hidden="1">
      <c r="A804" s="109" t="s">
        <v>768</v>
      </c>
      <c r="B804" s="115" t="s">
        <v>735</v>
      </c>
      <c r="C804" s="115" t="s">
        <v>265</v>
      </c>
      <c r="D804" s="115" t="s">
        <v>298</v>
      </c>
      <c r="E804" s="115" t="s">
        <v>769</v>
      </c>
      <c r="F804" s="115"/>
      <c r="G804" s="105"/>
      <c r="H804" s="198">
        <v>0</v>
      </c>
    </row>
    <row r="805" spans="1:8" ht="30" customHeight="1" hidden="1">
      <c r="A805" s="114" t="s">
        <v>311</v>
      </c>
      <c r="B805" s="115" t="s">
        <v>735</v>
      </c>
      <c r="C805" s="115" t="s">
        <v>265</v>
      </c>
      <c r="D805" s="115" t="s">
        <v>298</v>
      </c>
      <c r="E805" s="115" t="s">
        <v>769</v>
      </c>
      <c r="F805" s="115" t="s">
        <v>312</v>
      </c>
      <c r="G805" s="105"/>
      <c r="H805" s="198">
        <v>0</v>
      </c>
    </row>
    <row r="806" spans="1:8" ht="17.25" customHeight="1" hidden="1">
      <c r="A806" s="67" t="s">
        <v>218</v>
      </c>
      <c r="B806" s="115" t="s">
        <v>735</v>
      </c>
      <c r="C806" s="115" t="s">
        <v>265</v>
      </c>
      <c r="D806" s="115" t="s">
        <v>298</v>
      </c>
      <c r="E806" s="115" t="s">
        <v>769</v>
      </c>
      <c r="F806" s="115" t="s">
        <v>312</v>
      </c>
      <c r="G806" s="105" t="s">
        <v>219</v>
      </c>
      <c r="H806" s="198">
        <v>0</v>
      </c>
    </row>
    <row r="807" spans="1:8" ht="48.75" customHeight="1">
      <c r="A807" s="173" t="s">
        <v>1043</v>
      </c>
      <c r="B807" s="115" t="s">
        <v>735</v>
      </c>
      <c r="C807" s="115" t="s">
        <v>265</v>
      </c>
      <c r="D807" s="115" t="s">
        <v>298</v>
      </c>
      <c r="E807" s="115" t="s">
        <v>1036</v>
      </c>
      <c r="F807" s="115"/>
      <c r="G807" s="105"/>
      <c r="H807" s="198">
        <v>47.8</v>
      </c>
    </row>
    <row r="808" spans="1:8" ht="17.25" customHeight="1">
      <c r="A808" s="173" t="s">
        <v>305</v>
      </c>
      <c r="B808" s="115" t="s">
        <v>735</v>
      </c>
      <c r="C808" s="115" t="s">
        <v>265</v>
      </c>
      <c r="D808" s="115" t="s">
        <v>298</v>
      </c>
      <c r="E808" s="115" t="s">
        <v>1036</v>
      </c>
      <c r="F808" s="115" t="s">
        <v>306</v>
      </c>
      <c r="G808" s="105"/>
      <c r="H808" s="198">
        <v>47.8</v>
      </c>
    </row>
    <row r="809" spans="1:8" ht="17.25" customHeight="1">
      <c r="A809" s="67" t="s">
        <v>218</v>
      </c>
      <c r="B809" s="115" t="s">
        <v>735</v>
      </c>
      <c r="C809" s="115" t="s">
        <v>265</v>
      </c>
      <c r="D809" s="115" t="s">
        <v>298</v>
      </c>
      <c r="E809" s="115" t="s">
        <v>1036</v>
      </c>
      <c r="F809" s="115" t="s">
        <v>306</v>
      </c>
      <c r="G809" s="105" t="s">
        <v>219</v>
      </c>
      <c r="H809" s="198">
        <v>47.8</v>
      </c>
    </row>
    <row r="810" spans="1:8" ht="20.25" customHeight="1">
      <c r="A810" s="67" t="s">
        <v>770</v>
      </c>
      <c r="B810" s="115" t="s">
        <v>735</v>
      </c>
      <c r="C810" s="115" t="s">
        <v>265</v>
      </c>
      <c r="D810" s="115" t="s">
        <v>298</v>
      </c>
      <c r="E810" s="115" t="s">
        <v>771</v>
      </c>
      <c r="F810" s="115"/>
      <c r="G810" s="105"/>
      <c r="H810" s="198">
        <v>215</v>
      </c>
    </row>
    <row r="811" spans="1:8" ht="27" customHeight="1" hidden="1">
      <c r="A811" s="67" t="s">
        <v>311</v>
      </c>
      <c r="B811" s="115" t="s">
        <v>735</v>
      </c>
      <c r="C811" s="115" t="s">
        <v>265</v>
      </c>
      <c r="D811" s="115" t="s">
        <v>298</v>
      </c>
      <c r="E811" s="115" t="s">
        <v>771</v>
      </c>
      <c r="F811" s="115" t="s">
        <v>312</v>
      </c>
      <c r="G811" s="105"/>
      <c r="H811" s="198">
        <v>0</v>
      </c>
    </row>
    <row r="812" spans="1:8" ht="27" customHeight="1" hidden="1">
      <c r="A812" s="67" t="s">
        <v>218</v>
      </c>
      <c r="B812" s="115" t="s">
        <v>735</v>
      </c>
      <c r="C812" s="115" t="s">
        <v>265</v>
      </c>
      <c r="D812" s="115" t="s">
        <v>298</v>
      </c>
      <c r="E812" s="115" t="s">
        <v>771</v>
      </c>
      <c r="F812" s="115" t="s">
        <v>312</v>
      </c>
      <c r="G812" s="105" t="s">
        <v>219</v>
      </c>
      <c r="H812" s="198">
        <v>0</v>
      </c>
    </row>
    <row r="813" spans="1:8" ht="17.25" customHeight="1">
      <c r="A813" s="173" t="s">
        <v>305</v>
      </c>
      <c r="B813" s="115" t="s">
        <v>735</v>
      </c>
      <c r="C813" s="115" t="s">
        <v>265</v>
      </c>
      <c r="D813" s="115" t="s">
        <v>298</v>
      </c>
      <c r="E813" s="115" t="s">
        <v>771</v>
      </c>
      <c r="F813" s="115" t="s">
        <v>306</v>
      </c>
      <c r="G813" s="105"/>
      <c r="H813" s="198">
        <v>215</v>
      </c>
    </row>
    <row r="814" spans="1:8" ht="17.25" customHeight="1">
      <c r="A814" s="67" t="s">
        <v>218</v>
      </c>
      <c r="B814" s="115" t="s">
        <v>735</v>
      </c>
      <c r="C814" s="115" t="s">
        <v>265</v>
      </c>
      <c r="D814" s="115" t="s">
        <v>298</v>
      </c>
      <c r="E814" s="115" t="s">
        <v>771</v>
      </c>
      <c r="F814" s="115" t="s">
        <v>306</v>
      </c>
      <c r="G814" s="105" t="s">
        <v>219</v>
      </c>
      <c r="H814" s="198">
        <v>215</v>
      </c>
    </row>
    <row r="815" spans="1:8" ht="20.25" customHeight="1">
      <c r="A815" s="67" t="s">
        <v>770</v>
      </c>
      <c r="B815" s="115" t="s">
        <v>735</v>
      </c>
      <c r="C815" s="115" t="s">
        <v>265</v>
      </c>
      <c r="D815" s="115" t="s">
        <v>298</v>
      </c>
      <c r="E815" s="115" t="s">
        <v>772</v>
      </c>
      <c r="F815" s="115"/>
      <c r="G815" s="115"/>
      <c r="H815" s="198">
        <v>21.5</v>
      </c>
    </row>
    <row r="816" spans="1:8" ht="27.75" customHeight="1" hidden="1">
      <c r="A816" s="67" t="s">
        <v>311</v>
      </c>
      <c r="B816" s="115" t="s">
        <v>735</v>
      </c>
      <c r="C816" s="115" t="s">
        <v>265</v>
      </c>
      <c r="D816" s="115" t="s">
        <v>298</v>
      </c>
      <c r="E816" s="115" t="s">
        <v>772</v>
      </c>
      <c r="F816" s="115" t="s">
        <v>312</v>
      </c>
      <c r="G816" s="115"/>
      <c r="H816" s="198">
        <v>0</v>
      </c>
    </row>
    <row r="817" spans="1:8" ht="27" customHeight="1" hidden="1">
      <c r="A817" s="67" t="s">
        <v>218</v>
      </c>
      <c r="B817" s="115" t="s">
        <v>735</v>
      </c>
      <c r="C817" s="115" t="s">
        <v>265</v>
      </c>
      <c r="D817" s="115" t="s">
        <v>298</v>
      </c>
      <c r="E817" s="115" t="s">
        <v>772</v>
      </c>
      <c r="F817" s="115" t="s">
        <v>312</v>
      </c>
      <c r="G817" s="105" t="s">
        <v>219</v>
      </c>
      <c r="H817" s="198">
        <v>0</v>
      </c>
    </row>
    <row r="818" spans="1:8" ht="17.25" customHeight="1">
      <c r="A818" s="173" t="s">
        <v>305</v>
      </c>
      <c r="B818" s="115" t="s">
        <v>735</v>
      </c>
      <c r="C818" s="115" t="s">
        <v>265</v>
      </c>
      <c r="D818" s="115" t="s">
        <v>298</v>
      </c>
      <c r="E818" s="115" t="s">
        <v>772</v>
      </c>
      <c r="F818" s="115" t="s">
        <v>306</v>
      </c>
      <c r="G818" s="105"/>
      <c r="H818" s="198">
        <v>21.5</v>
      </c>
    </row>
    <row r="819" spans="1:8" ht="17.25" customHeight="1">
      <c r="A819" s="67" t="s">
        <v>218</v>
      </c>
      <c r="B819" s="115" t="s">
        <v>735</v>
      </c>
      <c r="C819" s="115" t="s">
        <v>265</v>
      </c>
      <c r="D819" s="115" t="s">
        <v>298</v>
      </c>
      <c r="E819" s="115" t="s">
        <v>772</v>
      </c>
      <c r="F819" s="115" t="s">
        <v>306</v>
      </c>
      <c r="G819" s="105" t="s">
        <v>219</v>
      </c>
      <c r="H819" s="198">
        <v>21.5</v>
      </c>
    </row>
    <row r="820" spans="1:8" s="143" customFormat="1" ht="27.75" customHeight="1">
      <c r="A820" s="137" t="s">
        <v>773</v>
      </c>
      <c r="B820" s="121" t="s">
        <v>735</v>
      </c>
      <c r="C820" s="121" t="s">
        <v>483</v>
      </c>
      <c r="D820" s="121" t="s">
        <v>300</v>
      </c>
      <c r="E820" s="121" t="s">
        <v>301</v>
      </c>
      <c r="F820" s="121"/>
      <c r="G820" s="103"/>
      <c r="H820" s="197">
        <v>125.60000000000001</v>
      </c>
    </row>
    <row r="821" spans="1:8" ht="33" customHeight="1">
      <c r="A821" s="113" t="s">
        <v>774</v>
      </c>
      <c r="B821" s="115" t="s">
        <v>735</v>
      </c>
      <c r="C821" s="115" t="s">
        <v>483</v>
      </c>
      <c r="D821" s="115" t="s">
        <v>298</v>
      </c>
      <c r="E821" s="115" t="s">
        <v>301</v>
      </c>
      <c r="F821" s="115"/>
      <c r="G821" s="105"/>
      <c r="H821" s="198">
        <v>125.60000000000001</v>
      </c>
    </row>
    <row r="822" spans="1:8" s="120" customFormat="1" ht="30" customHeight="1" hidden="1">
      <c r="A822" s="109" t="s">
        <v>775</v>
      </c>
      <c r="B822" s="115" t="s">
        <v>735</v>
      </c>
      <c r="C822" s="115" t="s">
        <v>483</v>
      </c>
      <c r="D822" s="115" t="s">
        <v>298</v>
      </c>
      <c r="E822" s="115" t="s">
        <v>776</v>
      </c>
      <c r="F822" s="115"/>
      <c r="G822" s="105"/>
      <c r="H822" s="198">
        <v>0</v>
      </c>
    </row>
    <row r="823" spans="1:8" s="120" customFormat="1" ht="28.5" customHeight="1" hidden="1">
      <c r="A823" s="114" t="s">
        <v>311</v>
      </c>
      <c r="B823" s="115" t="s">
        <v>735</v>
      </c>
      <c r="C823" s="115" t="s">
        <v>483</v>
      </c>
      <c r="D823" s="115" t="s">
        <v>298</v>
      </c>
      <c r="E823" s="115" t="s">
        <v>776</v>
      </c>
      <c r="F823" s="115" t="s">
        <v>312</v>
      </c>
      <c r="G823" s="105"/>
      <c r="H823" s="198">
        <v>0</v>
      </c>
    </row>
    <row r="824" spans="1:8" s="120" customFormat="1" ht="17.25" customHeight="1" hidden="1">
      <c r="A824" s="67" t="s">
        <v>218</v>
      </c>
      <c r="B824" s="115" t="s">
        <v>735</v>
      </c>
      <c r="C824" s="115" t="s">
        <v>483</v>
      </c>
      <c r="D824" s="115" t="s">
        <v>298</v>
      </c>
      <c r="E824" s="115" t="s">
        <v>776</v>
      </c>
      <c r="F824" s="115" t="s">
        <v>312</v>
      </c>
      <c r="G824" s="105" t="s">
        <v>219</v>
      </c>
      <c r="H824" s="198">
        <v>0</v>
      </c>
    </row>
    <row r="825" spans="1:8" s="120" customFormat="1" ht="33" customHeight="1">
      <c r="A825" s="173" t="s">
        <v>1037</v>
      </c>
      <c r="B825" s="115" t="s">
        <v>735</v>
      </c>
      <c r="C825" s="115" t="s">
        <v>483</v>
      </c>
      <c r="D825" s="115" t="s">
        <v>298</v>
      </c>
      <c r="E825" s="115" t="s">
        <v>1038</v>
      </c>
      <c r="F825" s="115"/>
      <c r="G825" s="105"/>
      <c r="H825" s="198">
        <v>27.7</v>
      </c>
    </row>
    <row r="826" spans="1:8" s="120" customFormat="1" ht="17.25" customHeight="1">
      <c r="A826" s="173" t="s">
        <v>305</v>
      </c>
      <c r="B826" s="115" t="s">
        <v>735</v>
      </c>
      <c r="C826" s="115" t="s">
        <v>483</v>
      </c>
      <c r="D826" s="115" t="s">
        <v>298</v>
      </c>
      <c r="E826" s="115" t="s">
        <v>1038</v>
      </c>
      <c r="F826" s="115" t="s">
        <v>306</v>
      </c>
      <c r="G826" s="105"/>
      <c r="H826" s="198">
        <v>27.7</v>
      </c>
    </row>
    <row r="827" spans="1:8" s="120" customFormat="1" ht="17.25" customHeight="1">
      <c r="A827" s="67" t="s">
        <v>218</v>
      </c>
      <c r="B827" s="115" t="s">
        <v>735</v>
      </c>
      <c r="C827" s="115" t="s">
        <v>483</v>
      </c>
      <c r="D827" s="115" t="s">
        <v>298</v>
      </c>
      <c r="E827" s="115" t="s">
        <v>1038</v>
      </c>
      <c r="F827" s="115" t="s">
        <v>306</v>
      </c>
      <c r="G827" s="105" t="s">
        <v>219</v>
      </c>
      <c r="H827" s="198">
        <v>27.7</v>
      </c>
    </row>
    <row r="828" spans="1:8" s="120" customFormat="1" ht="32.25" customHeight="1">
      <c r="A828" s="113" t="s">
        <v>777</v>
      </c>
      <c r="B828" s="115" t="s">
        <v>735</v>
      </c>
      <c r="C828" s="115" t="s">
        <v>483</v>
      </c>
      <c r="D828" s="115" t="s">
        <v>298</v>
      </c>
      <c r="E828" s="115" t="s">
        <v>778</v>
      </c>
      <c r="F828" s="115"/>
      <c r="G828" s="105"/>
      <c r="H828" s="198">
        <v>89</v>
      </c>
    </row>
    <row r="829" spans="1:8" s="120" customFormat="1" ht="33" customHeight="1" hidden="1">
      <c r="A829" s="114" t="s">
        <v>311</v>
      </c>
      <c r="B829" s="115" t="s">
        <v>735</v>
      </c>
      <c r="C829" s="115" t="s">
        <v>483</v>
      </c>
      <c r="D829" s="115" t="s">
        <v>298</v>
      </c>
      <c r="E829" s="115" t="s">
        <v>778</v>
      </c>
      <c r="F829" s="115" t="s">
        <v>312</v>
      </c>
      <c r="G829" s="105"/>
      <c r="H829" s="198">
        <v>0</v>
      </c>
    </row>
    <row r="830" spans="1:8" s="120" customFormat="1" ht="17.25" customHeight="1" hidden="1">
      <c r="A830" s="67" t="s">
        <v>218</v>
      </c>
      <c r="B830" s="115" t="s">
        <v>735</v>
      </c>
      <c r="C830" s="115" t="s">
        <v>483</v>
      </c>
      <c r="D830" s="115" t="s">
        <v>298</v>
      </c>
      <c r="E830" s="115" t="s">
        <v>778</v>
      </c>
      <c r="F830" s="115" t="s">
        <v>312</v>
      </c>
      <c r="G830" s="105" t="s">
        <v>219</v>
      </c>
      <c r="H830" s="198">
        <v>0</v>
      </c>
    </row>
    <row r="831" spans="1:8" s="120" customFormat="1" ht="17.25" customHeight="1">
      <c r="A831" s="173" t="s">
        <v>305</v>
      </c>
      <c r="B831" s="115" t="s">
        <v>735</v>
      </c>
      <c r="C831" s="115" t="s">
        <v>483</v>
      </c>
      <c r="D831" s="115" t="s">
        <v>298</v>
      </c>
      <c r="E831" s="115" t="s">
        <v>778</v>
      </c>
      <c r="F831" s="115" t="s">
        <v>306</v>
      </c>
      <c r="G831" s="105"/>
      <c r="H831" s="198">
        <v>89</v>
      </c>
    </row>
    <row r="832" spans="1:8" s="120" customFormat="1" ht="17.25" customHeight="1">
      <c r="A832" s="67" t="s">
        <v>218</v>
      </c>
      <c r="B832" s="115" t="s">
        <v>735</v>
      </c>
      <c r="C832" s="115" t="s">
        <v>483</v>
      </c>
      <c r="D832" s="115" t="s">
        <v>298</v>
      </c>
      <c r="E832" s="115" t="s">
        <v>778</v>
      </c>
      <c r="F832" s="115" t="s">
        <v>306</v>
      </c>
      <c r="G832" s="105" t="s">
        <v>219</v>
      </c>
      <c r="H832" s="198">
        <v>89</v>
      </c>
    </row>
    <row r="833" spans="1:8" s="120" customFormat="1" ht="30.75" customHeight="1">
      <c r="A833" s="113" t="s">
        <v>777</v>
      </c>
      <c r="B833" s="115" t="s">
        <v>735</v>
      </c>
      <c r="C833" s="115" t="s">
        <v>483</v>
      </c>
      <c r="D833" s="115" t="s">
        <v>298</v>
      </c>
      <c r="E833" s="115" t="s">
        <v>779</v>
      </c>
      <c r="F833" s="115"/>
      <c r="G833" s="115"/>
      <c r="H833" s="198">
        <v>8.9</v>
      </c>
    </row>
    <row r="834" spans="1:8" s="120" customFormat="1" ht="26.25" customHeight="1" hidden="1">
      <c r="A834" s="114" t="s">
        <v>311</v>
      </c>
      <c r="B834" s="115" t="s">
        <v>735</v>
      </c>
      <c r="C834" s="115" t="s">
        <v>483</v>
      </c>
      <c r="D834" s="115" t="s">
        <v>298</v>
      </c>
      <c r="E834" s="115" t="s">
        <v>779</v>
      </c>
      <c r="F834" s="115" t="s">
        <v>312</v>
      </c>
      <c r="G834" s="115"/>
      <c r="H834" s="198">
        <v>0</v>
      </c>
    </row>
    <row r="835" spans="1:8" s="120" customFormat="1" ht="17.25" customHeight="1" hidden="1">
      <c r="A835" s="67" t="s">
        <v>218</v>
      </c>
      <c r="B835" s="115" t="s">
        <v>735</v>
      </c>
      <c r="C835" s="115" t="s">
        <v>483</v>
      </c>
      <c r="D835" s="115" t="s">
        <v>298</v>
      </c>
      <c r="E835" s="115" t="s">
        <v>779</v>
      </c>
      <c r="F835" s="115" t="s">
        <v>312</v>
      </c>
      <c r="G835" s="105" t="s">
        <v>219</v>
      </c>
      <c r="H835" s="198">
        <v>0</v>
      </c>
    </row>
    <row r="836" spans="1:8" s="120" customFormat="1" ht="17.25" customHeight="1">
      <c r="A836" s="173" t="s">
        <v>305</v>
      </c>
      <c r="B836" s="115" t="s">
        <v>735</v>
      </c>
      <c r="C836" s="115" t="s">
        <v>483</v>
      </c>
      <c r="D836" s="115" t="s">
        <v>298</v>
      </c>
      <c r="E836" s="115" t="s">
        <v>779</v>
      </c>
      <c r="F836" s="115" t="s">
        <v>306</v>
      </c>
      <c r="G836" s="115"/>
      <c r="H836" s="198">
        <v>8.9</v>
      </c>
    </row>
    <row r="837" spans="1:8" s="120" customFormat="1" ht="17.25" customHeight="1">
      <c r="A837" s="67" t="s">
        <v>218</v>
      </c>
      <c r="B837" s="115" t="s">
        <v>735</v>
      </c>
      <c r="C837" s="115" t="s">
        <v>483</v>
      </c>
      <c r="D837" s="115" t="s">
        <v>298</v>
      </c>
      <c r="E837" s="115" t="s">
        <v>779</v>
      </c>
      <c r="F837" s="115" t="s">
        <v>306</v>
      </c>
      <c r="G837" s="105" t="s">
        <v>219</v>
      </c>
      <c r="H837" s="198">
        <v>8.9</v>
      </c>
    </row>
    <row r="838" spans="1:8" s="143" customFormat="1" ht="45.75" customHeight="1">
      <c r="A838" s="137" t="s">
        <v>780</v>
      </c>
      <c r="B838" s="121" t="s">
        <v>735</v>
      </c>
      <c r="C838" s="121" t="s">
        <v>525</v>
      </c>
      <c r="D838" s="121" t="s">
        <v>300</v>
      </c>
      <c r="E838" s="121" t="s">
        <v>301</v>
      </c>
      <c r="F838" s="121"/>
      <c r="G838" s="103"/>
      <c r="H838" s="197">
        <v>1474.1999999999998</v>
      </c>
    </row>
    <row r="839" spans="1:8" ht="33" customHeight="1">
      <c r="A839" s="113" t="s">
        <v>781</v>
      </c>
      <c r="B839" s="115" t="s">
        <v>735</v>
      </c>
      <c r="C839" s="115" t="s">
        <v>525</v>
      </c>
      <c r="D839" s="115" t="s">
        <v>298</v>
      </c>
      <c r="E839" s="115" t="s">
        <v>301</v>
      </c>
      <c r="F839" s="115"/>
      <c r="G839" s="105"/>
      <c r="H839" s="198">
        <v>1474.1999999999998</v>
      </c>
    </row>
    <row r="840" spans="1:8" ht="30.75" customHeight="1">
      <c r="A840" s="108" t="s">
        <v>1060</v>
      </c>
      <c r="B840" s="115" t="s">
        <v>735</v>
      </c>
      <c r="C840" s="115" t="s">
        <v>525</v>
      </c>
      <c r="D840" s="115" t="s">
        <v>298</v>
      </c>
      <c r="E840" s="115" t="s">
        <v>782</v>
      </c>
      <c r="F840" s="115"/>
      <c r="G840" s="105"/>
      <c r="H840" s="198">
        <v>597.8</v>
      </c>
    </row>
    <row r="841" spans="1:8" ht="36" customHeight="1">
      <c r="A841" s="108" t="s">
        <v>560</v>
      </c>
      <c r="B841" s="115" t="s">
        <v>735</v>
      </c>
      <c r="C841" s="115" t="s">
        <v>525</v>
      </c>
      <c r="D841" s="115" t="s">
        <v>298</v>
      </c>
      <c r="E841" s="115" t="s">
        <v>782</v>
      </c>
      <c r="F841" s="115" t="s">
        <v>561</v>
      </c>
      <c r="G841" s="105"/>
      <c r="H841" s="198">
        <v>597.8</v>
      </c>
    </row>
    <row r="842" spans="1:8" ht="17.25" customHeight="1">
      <c r="A842" s="114" t="s">
        <v>236</v>
      </c>
      <c r="B842" s="115" t="s">
        <v>735</v>
      </c>
      <c r="C842" s="115" t="s">
        <v>525</v>
      </c>
      <c r="D842" s="115" t="s">
        <v>298</v>
      </c>
      <c r="E842" s="115" t="s">
        <v>782</v>
      </c>
      <c r="F842" s="115" t="s">
        <v>561</v>
      </c>
      <c r="G842" s="105" t="s">
        <v>237</v>
      </c>
      <c r="H842" s="198">
        <v>597.8</v>
      </c>
    </row>
    <row r="843" spans="1:8" ht="50.25" customHeight="1">
      <c r="A843" s="114" t="s">
        <v>783</v>
      </c>
      <c r="B843" s="115" t="s">
        <v>735</v>
      </c>
      <c r="C843" s="115" t="s">
        <v>525</v>
      </c>
      <c r="D843" s="115" t="s">
        <v>298</v>
      </c>
      <c r="E843" s="115" t="s">
        <v>784</v>
      </c>
      <c r="F843" s="115"/>
      <c r="G843" s="106"/>
      <c r="H843" s="198">
        <v>876.4</v>
      </c>
    </row>
    <row r="844" spans="1:8" ht="33.75" customHeight="1">
      <c r="A844" s="114" t="s">
        <v>560</v>
      </c>
      <c r="B844" s="115" t="s">
        <v>735</v>
      </c>
      <c r="C844" s="115" t="s">
        <v>525</v>
      </c>
      <c r="D844" s="115" t="s">
        <v>298</v>
      </c>
      <c r="E844" s="115" t="s">
        <v>784</v>
      </c>
      <c r="F844" s="115" t="s">
        <v>561</v>
      </c>
      <c r="G844" s="105"/>
      <c r="H844" s="198">
        <v>876.4</v>
      </c>
    </row>
    <row r="845" spans="1:8" ht="18" customHeight="1">
      <c r="A845" s="114" t="s">
        <v>236</v>
      </c>
      <c r="B845" s="115" t="s">
        <v>735</v>
      </c>
      <c r="C845" s="115" t="s">
        <v>525</v>
      </c>
      <c r="D845" s="115" t="s">
        <v>298</v>
      </c>
      <c r="E845" s="115" t="s">
        <v>784</v>
      </c>
      <c r="F845" s="115" t="s">
        <v>561</v>
      </c>
      <c r="G845" s="105" t="s">
        <v>237</v>
      </c>
      <c r="H845" s="198">
        <v>876.4</v>
      </c>
    </row>
    <row r="846" spans="1:8" ht="36.75" customHeight="1">
      <c r="A846" s="107" t="s">
        <v>785</v>
      </c>
      <c r="B846" s="103" t="s">
        <v>786</v>
      </c>
      <c r="C846" s="139">
        <v>0</v>
      </c>
      <c r="D846" s="103" t="s">
        <v>300</v>
      </c>
      <c r="E846" s="103" t="s">
        <v>301</v>
      </c>
      <c r="F846" s="139"/>
      <c r="G846" s="103"/>
      <c r="H846" s="197">
        <v>145336.50000000003</v>
      </c>
    </row>
    <row r="847" spans="1:8" s="143" customFormat="1" ht="15" customHeight="1">
      <c r="A847" s="137" t="s">
        <v>787</v>
      </c>
      <c r="B847" s="121" t="s">
        <v>786</v>
      </c>
      <c r="C847" s="121" t="s">
        <v>258</v>
      </c>
      <c r="D847" s="121" t="s">
        <v>300</v>
      </c>
      <c r="E847" s="121" t="s">
        <v>301</v>
      </c>
      <c r="F847" s="121"/>
      <c r="G847" s="103"/>
      <c r="H847" s="197">
        <v>3545.4000000000005</v>
      </c>
    </row>
    <row r="848" spans="1:8" s="120" customFormat="1" ht="17.25" customHeight="1">
      <c r="A848" s="67" t="s">
        <v>788</v>
      </c>
      <c r="B848" s="115" t="s">
        <v>786</v>
      </c>
      <c r="C848" s="115" t="s">
        <v>258</v>
      </c>
      <c r="D848" s="115" t="s">
        <v>298</v>
      </c>
      <c r="E848" s="115" t="s">
        <v>301</v>
      </c>
      <c r="F848" s="115"/>
      <c r="G848" s="105"/>
      <c r="H848" s="198">
        <v>3545.4000000000005</v>
      </c>
    </row>
    <row r="849" spans="1:8" ht="20.25" customHeight="1">
      <c r="A849" s="113" t="s">
        <v>789</v>
      </c>
      <c r="B849" s="105" t="s">
        <v>786</v>
      </c>
      <c r="C849" s="119">
        <v>1</v>
      </c>
      <c r="D849" s="115" t="s">
        <v>298</v>
      </c>
      <c r="E849" s="105" t="s">
        <v>790</v>
      </c>
      <c r="F849" s="119"/>
      <c r="G849" s="105"/>
      <c r="H849" s="198">
        <v>3545.4000000000005</v>
      </c>
    </row>
    <row r="850" spans="1:8" ht="27" customHeight="1">
      <c r="A850" s="114" t="s">
        <v>352</v>
      </c>
      <c r="B850" s="105" t="s">
        <v>786</v>
      </c>
      <c r="C850" s="119">
        <v>1</v>
      </c>
      <c r="D850" s="115" t="s">
        <v>298</v>
      </c>
      <c r="E850" s="105" t="s">
        <v>790</v>
      </c>
      <c r="F850" s="119">
        <v>120</v>
      </c>
      <c r="G850" s="105"/>
      <c r="H850" s="198">
        <v>3545.4000000000005</v>
      </c>
    </row>
    <row r="851" spans="1:8" ht="27" customHeight="1">
      <c r="A851" s="114" t="s">
        <v>164</v>
      </c>
      <c r="B851" s="105" t="s">
        <v>786</v>
      </c>
      <c r="C851" s="119">
        <v>1</v>
      </c>
      <c r="D851" s="115" t="s">
        <v>298</v>
      </c>
      <c r="E851" s="105" t="s">
        <v>790</v>
      </c>
      <c r="F851" s="119">
        <v>120</v>
      </c>
      <c r="G851" s="105" t="s">
        <v>165</v>
      </c>
      <c r="H851" s="198">
        <v>3545.4000000000005</v>
      </c>
    </row>
    <row r="852" spans="1:8" s="143" customFormat="1" ht="42" customHeight="1">
      <c r="A852" s="137" t="s">
        <v>791</v>
      </c>
      <c r="B852" s="121" t="s">
        <v>786</v>
      </c>
      <c r="C852" s="121" t="s">
        <v>260</v>
      </c>
      <c r="D852" s="121" t="s">
        <v>300</v>
      </c>
      <c r="E852" s="121" t="s">
        <v>301</v>
      </c>
      <c r="F852" s="121"/>
      <c r="G852" s="103"/>
      <c r="H852" s="197">
        <v>3437.3</v>
      </c>
    </row>
    <row r="853" spans="1:8" s="120" customFormat="1" ht="17.25" customHeight="1">
      <c r="A853" s="67" t="s">
        <v>788</v>
      </c>
      <c r="B853" s="115" t="s">
        <v>786</v>
      </c>
      <c r="C853" s="115" t="s">
        <v>260</v>
      </c>
      <c r="D853" s="115" t="s">
        <v>298</v>
      </c>
      <c r="E853" s="115" t="s">
        <v>301</v>
      </c>
      <c r="F853" s="115"/>
      <c r="G853" s="105"/>
      <c r="H853" s="198">
        <v>3437.3</v>
      </c>
    </row>
    <row r="854" spans="1:8" ht="17.25" customHeight="1">
      <c r="A854" s="113" t="s">
        <v>789</v>
      </c>
      <c r="B854" s="105" t="s">
        <v>786</v>
      </c>
      <c r="C854" s="119">
        <v>2</v>
      </c>
      <c r="D854" s="115" t="s">
        <v>298</v>
      </c>
      <c r="E854" s="105" t="s">
        <v>790</v>
      </c>
      <c r="F854" s="119"/>
      <c r="G854" s="105"/>
      <c r="H854" s="198">
        <v>3437.3</v>
      </c>
    </row>
    <row r="855" spans="1:8" ht="29.25" customHeight="1">
      <c r="A855" s="114" t="s">
        <v>352</v>
      </c>
      <c r="B855" s="105" t="s">
        <v>786</v>
      </c>
      <c r="C855" s="119">
        <v>2</v>
      </c>
      <c r="D855" s="115" t="s">
        <v>298</v>
      </c>
      <c r="E855" s="105" t="s">
        <v>790</v>
      </c>
      <c r="F855" s="119">
        <v>120</v>
      </c>
      <c r="G855" s="105"/>
      <c r="H855" s="198">
        <v>3437.3</v>
      </c>
    </row>
    <row r="856" spans="1:8" ht="48" customHeight="1">
      <c r="A856" s="114" t="s">
        <v>792</v>
      </c>
      <c r="B856" s="105" t="s">
        <v>786</v>
      </c>
      <c r="C856" s="119">
        <v>2</v>
      </c>
      <c r="D856" s="115" t="s">
        <v>298</v>
      </c>
      <c r="E856" s="105" t="s">
        <v>790</v>
      </c>
      <c r="F856" s="119">
        <v>120</v>
      </c>
      <c r="G856" s="105" t="s">
        <v>169</v>
      </c>
      <c r="H856" s="198">
        <v>3437.3</v>
      </c>
    </row>
    <row r="857" spans="1:8" s="143" customFormat="1" ht="17.25" customHeight="1">
      <c r="A857" s="137" t="s">
        <v>793</v>
      </c>
      <c r="B857" s="103" t="s">
        <v>786</v>
      </c>
      <c r="C857" s="121" t="s">
        <v>262</v>
      </c>
      <c r="D857" s="121" t="s">
        <v>300</v>
      </c>
      <c r="E857" s="121" t="s">
        <v>301</v>
      </c>
      <c r="F857" s="121"/>
      <c r="G857" s="103"/>
      <c r="H857" s="197">
        <v>136458.7</v>
      </c>
    </row>
    <row r="858" spans="1:8" ht="17.25" customHeight="1">
      <c r="A858" s="67" t="s">
        <v>788</v>
      </c>
      <c r="B858" s="115" t="s">
        <v>786</v>
      </c>
      <c r="C858" s="115" t="s">
        <v>262</v>
      </c>
      <c r="D858" s="115" t="s">
        <v>298</v>
      </c>
      <c r="E858" s="115" t="s">
        <v>301</v>
      </c>
      <c r="F858" s="115"/>
      <c r="G858" s="105"/>
      <c r="H858" s="198">
        <v>136458.7</v>
      </c>
    </row>
    <row r="859" spans="1:8" ht="17.25" customHeight="1" hidden="1">
      <c r="A859" s="114" t="s">
        <v>220</v>
      </c>
      <c r="B859" s="105" t="s">
        <v>786</v>
      </c>
      <c r="C859" s="119">
        <v>3</v>
      </c>
      <c r="D859" s="115" t="s">
        <v>298</v>
      </c>
      <c r="E859" s="105" t="s">
        <v>794</v>
      </c>
      <c r="F859" s="119">
        <v>120</v>
      </c>
      <c r="G859" s="105" t="s">
        <v>221</v>
      </c>
      <c r="H859" s="198">
        <v>0</v>
      </c>
    </row>
    <row r="860" spans="1:8" ht="17.25" customHeight="1">
      <c r="A860" s="113" t="s">
        <v>789</v>
      </c>
      <c r="B860" s="105" t="s">
        <v>786</v>
      </c>
      <c r="C860" s="119">
        <v>3</v>
      </c>
      <c r="D860" s="115" t="s">
        <v>298</v>
      </c>
      <c r="E860" s="105" t="s">
        <v>790</v>
      </c>
      <c r="F860" s="119"/>
      <c r="G860" s="105"/>
      <c r="H860" s="198">
        <v>100474.8</v>
      </c>
    </row>
    <row r="861" spans="1:8" ht="29.25" customHeight="1">
      <c r="A861" s="114" t="s">
        <v>352</v>
      </c>
      <c r="B861" s="105" t="s">
        <v>786</v>
      </c>
      <c r="C861" s="119">
        <v>3</v>
      </c>
      <c r="D861" s="115" t="s">
        <v>298</v>
      </c>
      <c r="E861" s="105" t="s">
        <v>790</v>
      </c>
      <c r="F861" s="119">
        <v>120</v>
      </c>
      <c r="G861" s="105"/>
      <c r="H861" s="198">
        <v>94370.8</v>
      </c>
    </row>
    <row r="862" spans="1:8" ht="39" customHeight="1">
      <c r="A862" s="114" t="s">
        <v>166</v>
      </c>
      <c r="B862" s="105" t="s">
        <v>786</v>
      </c>
      <c r="C862" s="119">
        <v>3</v>
      </c>
      <c r="D862" s="115" t="s">
        <v>298</v>
      </c>
      <c r="E862" s="105" t="s">
        <v>790</v>
      </c>
      <c r="F862" s="119">
        <v>120</v>
      </c>
      <c r="G862" s="105" t="s">
        <v>167</v>
      </c>
      <c r="H862" s="198">
        <v>4399.1</v>
      </c>
    </row>
    <row r="863" spans="1:8" ht="45" customHeight="1">
      <c r="A863" s="114" t="s">
        <v>792</v>
      </c>
      <c r="B863" s="105" t="s">
        <v>786</v>
      </c>
      <c r="C863" s="119">
        <v>3</v>
      </c>
      <c r="D863" s="115" t="s">
        <v>298</v>
      </c>
      <c r="E863" s="105" t="s">
        <v>790</v>
      </c>
      <c r="F863" s="119">
        <v>120</v>
      </c>
      <c r="G863" s="105" t="s">
        <v>169</v>
      </c>
      <c r="H863" s="198">
        <v>58453.600000000006</v>
      </c>
    </row>
    <row r="864" spans="1:8" ht="30" customHeight="1">
      <c r="A864" s="114" t="s">
        <v>172</v>
      </c>
      <c r="B864" s="105" t="s">
        <v>786</v>
      </c>
      <c r="C864" s="119">
        <v>3</v>
      </c>
      <c r="D864" s="115" t="s">
        <v>298</v>
      </c>
      <c r="E864" s="105" t="s">
        <v>790</v>
      </c>
      <c r="F864" s="119">
        <v>120</v>
      </c>
      <c r="G864" s="105" t="s">
        <v>173</v>
      </c>
      <c r="H864" s="198">
        <v>16179.2</v>
      </c>
    </row>
    <row r="865" spans="1:8" ht="17.25" customHeight="1">
      <c r="A865" s="114" t="s">
        <v>176</v>
      </c>
      <c r="B865" s="105" t="s">
        <v>786</v>
      </c>
      <c r="C865" s="119">
        <v>3</v>
      </c>
      <c r="D865" s="115" t="s">
        <v>298</v>
      </c>
      <c r="E865" s="105" t="s">
        <v>790</v>
      </c>
      <c r="F865" s="119">
        <v>120</v>
      </c>
      <c r="G865" s="105" t="s">
        <v>177</v>
      </c>
      <c r="H865" s="198">
        <v>9866.9</v>
      </c>
    </row>
    <row r="866" spans="1:8" ht="17.25" customHeight="1">
      <c r="A866" s="114" t="s">
        <v>220</v>
      </c>
      <c r="B866" s="105" t="s">
        <v>786</v>
      </c>
      <c r="C866" s="119">
        <v>3</v>
      </c>
      <c r="D866" s="115" t="s">
        <v>298</v>
      </c>
      <c r="E866" s="105" t="s">
        <v>790</v>
      </c>
      <c r="F866" s="119">
        <v>120</v>
      </c>
      <c r="G866" s="105" t="s">
        <v>221</v>
      </c>
      <c r="H866" s="198">
        <v>5472</v>
      </c>
    </row>
    <row r="867" spans="1:8" ht="30" customHeight="1">
      <c r="A867" s="114" t="s">
        <v>311</v>
      </c>
      <c r="B867" s="105" t="s">
        <v>786</v>
      </c>
      <c r="C867" s="119">
        <v>3</v>
      </c>
      <c r="D867" s="115" t="s">
        <v>298</v>
      </c>
      <c r="E867" s="105" t="s">
        <v>790</v>
      </c>
      <c r="F867" s="119">
        <v>240</v>
      </c>
      <c r="G867" s="105"/>
      <c r="H867" s="198">
        <v>5840.700000000001</v>
      </c>
    </row>
    <row r="868" spans="1:8" ht="43.5" customHeight="1">
      <c r="A868" s="114" t="s">
        <v>166</v>
      </c>
      <c r="B868" s="105" t="s">
        <v>786</v>
      </c>
      <c r="C868" s="119">
        <v>3</v>
      </c>
      <c r="D868" s="115" t="s">
        <v>298</v>
      </c>
      <c r="E868" s="105" t="s">
        <v>790</v>
      </c>
      <c r="F868" s="119">
        <v>240</v>
      </c>
      <c r="G868" s="105" t="s">
        <v>167</v>
      </c>
      <c r="H868" s="198">
        <v>281.3</v>
      </c>
    </row>
    <row r="869" spans="1:8" ht="45.75" customHeight="1">
      <c r="A869" s="114" t="s">
        <v>792</v>
      </c>
      <c r="B869" s="105" t="s">
        <v>786</v>
      </c>
      <c r="C869" s="119">
        <v>3</v>
      </c>
      <c r="D869" s="115" t="s">
        <v>298</v>
      </c>
      <c r="E869" s="105" t="s">
        <v>790</v>
      </c>
      <c r="F869" s="119">
        <v>240</v>
      </c>
      <c r="G869" s="105" t="s">
        <v>169</v>
      </c>
      <c r="H869" s="198">
        <v>3471.5</v>
      </c>
    </row>
    <row r="870" spans="1:8" ht="32.25" customHeight="1">
      <c r="A870" s="114" t="s">
        <v>172</v>
      </c>
      <c r="B870" s="105" t="s">
        <v>786</v>
      </c>
      <c r="C870" s="119">
        <v>3</v>
      </c>
      <c r="D870" s="115" t="s">
        <v>298</v>
      </c>
      <c r="E870" s="105" t="s">
        <v>790</v>
      </c>
      <c r="F870" s="119">
        <v>240</v>
      </c>
      <c r="G870" s="105" t="s">
        <v>173</v>
      </c>
      <c r="H870" s="198">
        <v>1057.4</v>
      </c>
    </row>
    <row r="871" spans="1:8" ht="17.25" customHeight="1">
      <c r="A871" s="114" t="s">
        <v>176</v>
      </c>
      <c r="B871" s="105" t="s">
        <v>786</v>
      </c>
      <c r="C871" s="119">
        <v>3</v>
      </c>
      <c r="D871" s="115" t="s">
        <v>298</v>
      </c>
      <c r="E871" s="105" t="s">
        <v>790</v>
      </c>
      <c r="F871" s="119">
        <v>240</v>
      </c>
      <c r="G871" s="105" t="s">
        <v>177</v>
      </c>
      <c r="H871" s="198">
        <v>770.5</v>
      </c>
    </row>
    <row r="872" spans="1:8" ht="17.25" customHeight="1">
      <c r="A872" s="114" t="s">
        <v>220</v>
      </c>
      <c r="B872" s="105" t="s">
        <v>786</v>
      </c>
      <c r="C872" s="119">
        <v>3</v>
      </c>
      <c r="D872" s="115" t="s">
        <v>298</v>
      </c>
      <c r="E872" s="105" t="s">
        <v>790</v>
      </c>
      <c r="F872" s="119">
        <v>240</v>
      </c>
      <c r="G872" s="105" t="s">
        <v>221</v>
      </c>
      <c r="H872" s="198">
        <v>260</v>
      </c>
    </row>
    <row r="873" spans="1:8" ht="17.25" customHeight="1">
      <c r="A873" s="114" t="s">
        <v>387</v>
      </c>
      <c r="B873" s="105" t="s">
        <v>786</v>
      </c>
      <c r="C873" s="119">
        <v>3</v>
      </c>
      <c r="D873" s="115" t="s">
        <v>298</v>
      </c>
      <c r="E873" s="105" t="s">
        <v>790</v>
      </c>
      <c r="F873" s="119">
        <v>850</v>
      </c>
      <c r="G873" s="105"/>
      <c r="H873" s="198">
        <v>263.3</v>
      </c>
    </row>
    <row r="874" spans="1:8" ht="43.5" customHeight="1">
      <c r="A874" s="114" t="s">
        <v>792</v>
      </c>
      <c r="B874" s="105" t="s">
        <v>786</v>
      </c>
      <c r="C874" s="119">
        <v>3</v>
      </c>
      <c r="D874" s="115" t="s">
        <v>298</v>
      </c>
      <c r="E874" s="105" t="s">
        <v>790</v>
      </c>
      <c r="F874" s="119">
        <v>850</v>
      </c>
      <c r="G874" s="105" t="s">
        <v>169</v>
      </c>
      <c r="H874" s="198">
        <v>200</v>
      </c>
    </row>
    <row r="875" spans="1:8" ht="33" customHeight="1">
      <c r="A875" s="114" t="s">
        <v>172</v>
      </c>
      <c r="B875" s="105" t="s">
        <v>786</v>
      </c>
      <c r="C875" s="119">
        <v>3</v>
      </c>
      <c r="D875" s="115" t="s">
        <v>298</v>
      </c>
      <c r="E875" s="105" t="s">
        <v>790</v>
      </c>
      <c r="F875" s="119">
        <v>850</v>
      </c>
      <c r="G875" s="105" t="s">
        <v>173</v>
      </c>
      <c r="H875" s="198">
        <v>51.3</v>
      </c>
    </row>
    <row r="876" spans="1:8" ht="18.75" customHeight="1" hidden="1">
      <c r="A876" s="173" t="s">
        <v>387</v>
      </c>
      <c r="B876" s="105" t="s">
        <v>786</v>
      </c>
      <c r="C876" s="105" t="s">
        <v>262</v>
      </c>
      <c r="D876" s="105" t="s">
        <v>298</v>
      </c>
      <c r="E876" s="105" t="s">
        <v>790</v>
      </c>
      <c r="F876" s="119">
        <v>850</v>
      </c>
      <c r="G876" s="105" t="s">
        <v>177</v>
      </c>
      <c r="H876" s="198">
        <v>0</v>
      </c>
    </row>
    <row r="877" spans="1:8" ht="17.25" customHeight="1">
      <c r="A877" s="114" t="s">
        <v>220</v>
      </c>
      <c r="B877" s="105" t="s">
        <v>786</v>
      </c>
      <c r="C877" s="119">
        <v>3</v>
      </c>
      <c r="D877" s="115" t="s">
        <v>298</v>
      </c>
      <c r="E877" s="105" t="s">
        <v>790</v>
      </c>
      <c r="F877" s="119">
        <v>850</v>
      </c>
      <c r="G877" s="105" t="s">
        <v>221</v>
      </c>
      <c r="H877" s="198">
        <v>12</v>
      </c>
    </row>
    <row r="878" spans="1:8" ht="33.75" customHeight="1">
      <c r="A878" s="114" t="s">
        <v>795</v>
      </c>
      <c r="B878" s="105" t="s">
        <v>786</v>
      </c>
      <c r="C878" s="119">
        <v>3</v>
      </c>
      <c r="D878" s="115" t="s">
        <v>298</v>
      </c>
      <c r="E878" s="105" t="s">
        <v>796</v>
      </c>
      <c r="F878" s="119"/>
      <c r="G878" s="105"/>
      <c r="H878" s="198">
        <v>2136.4</v>
      </c>
    </row>
    <row r="879" spans="1:8" ht="28.5" customHeight="1">
      <c r="A879" s="114" t="s">
        <v>352</v>
      </c>
      <c r="B879" s="105" t="s">
        <v>786</v>
      </c>
      <c r="C879" s="119">
        <v>3</v>
      </c>
      <c r="D879" s="115" t="s">
        <v>298</v>
      </c>
      <c r="E879" s="105" t="s">
        <v>796</v>
      </c>
      <c r="F879" s="119">
        <v>120</v>
      </c>
      <c r="G879" s="105"/>
      <c r="H879" s="198">
        <v>2136.4</v>
      </c>
    </row>
    <row r="880" spans="1:8" ht="33" customHeight="1">
      <c r="A880" s="114" t="s">
        <v>172</v>
      </c>
      <c r="B880" s="105" t="s">
        <v>786</v>
      </c>
      <c r="C880" s="119">
        <v>3</v>
      </c>
      <c r="D880" s="115" t="s">
        <v>298</v>
      </c>
      <c r="E880" s="105" t="s">
        <v>796</v>
      </c>
      <c r="F880" s="119">
        <v>120</v>
      </c>
      <c r="G880" s="105" t="s">
        <v>173</v>
      </c>
      <c r="H880" s="198">
        <v>2136.4</v>
      </c>
    </row>
    <row r="881" spans="1:8" ht="27.75" customHeight="1" hidden="1">
      <c r="A881" s="113" t="s">
        <v>797</v>
      </c>
      <c r="B881" s="105" t="s">
        <v>786</v>
      </c>
      <c r="C881" s="119">
        <v>3</v>
      </c>
      <c r="D881" s="115" t="s">
        <v>298</v>
      </c>
      <c r="E881" s="105" t="s">
        <v>798</v>
      </c>
      <c r="F881" s="119"/>
      <c r="G881" s="105"/>
      <c r="H881" s="198">
        <v>0</v>
      </c>
    </row>
    <row r="882" spans="1:8" ht="17.25" customHeight="1" hidden="1">
      <c r="A882" s="114" t="s">
        <v>352</v>
      </c>
      <c r="B882" s="105" t="s">
        <v>786</v>
      </c>
      <c r="C882" s="119">
        <v>3</v>
      </c>
      <c r="D882" s="115" t="s">
        <v>298</v>
      </c>
      <c r="E882" s="105" t="s">
        <v>798</v>
      </c>
      <c r="F882" s="119">
        <v>120</v>
      </c>
      <c r="G882" s="105"/>
      <c r="H882" s="198">
        <v>0</v>
      </c>
    </row>
    <row r="883" spans="1:8" ht="17.25" customHeight="1" hidden="1">
      <c r="A883" s="114" t="s">
        <v>792</v>
      </c>
      <c r="B883" s="105" t="s">
        <v>786</v>
      </c>
      <c r="C883" s="119">
        <v>3</v>
      </c>
      <c r="D883" s="115" t="s">
        <v>298</v>
      </c>
      <c r="E883" s="105" t="s">
        <v>798</v>
      </c>
      <c r="F883" s="119">
        <v>120</v>
      </c>
      <c r="G883" s="105" t="s">
        <v>169</v>
      </c>
      <c r="H883" s="198">
        <v>0</v>
      </c>
    </row>
    <row r="884" spans="1:8" ht="39" customHeight="1">
      <c r="A884" s="112" t="s">
        <v>799</v>
      </c>
      <c r="B884" s="105" t="s">
        <v>786</v>
      </c>
      <c r="C884" s="119">
        <v>3</v>
      </c>
      <c r="D884" s="115" t="s">
        <v>298</v>
      </c>
      <c r="E884" s="105" t="s">
        <v>800</v>
      </c>
      <c r="F884" s="119"/>
      <c r="G884" s="105"/>
      <c r="H884" s="198">
        <v>470.59999999999997</v>
      </c>
    </row>
    <row r="885" spans="1:8" ht="28.5" customHeight="1">
      <c r="A885" s="114" t="s">
        <v>352</v>
      </c>
      <c r="B885" s="105" t="s">
        <v>786</v>
      </c>
      <c r="C885" s="119">
        <v>3</v>
      </c>
      <c r="D885" s="115" t="s">
        <v>298</v>
      </c>
      <c r="E885" s="105" t="s">
        <v>800</v>
      </c>
      <c r="F885" s="119">
        <v>120</v>
      </c>
      <c r="G885" s="105"/>
      <c r="H885" s="198">
        <v>470.59999999999997</v>
      </c>
    </row>
    <row r="886" spans="1:8" ht="34.5" customHeight="1">
      <c r="A886" s="114" t="s">
        <v>172</v>
      </c>
      <c r="B886" s="105" t="s">
        <v>786</v>
      </c>
      <c r="C886" s="119">
        <v>3</v>
      </c>
      <c r="D886" s="115" t="s">
        <v>298</v>
      </c>
      <c r="E886" s="105" t="s">
        <v>800</v>
      </c>
      <c r="F886" s="119">
        <v>120</v>
      </c>
      <c r="G886" s="105" t="s">
        <v>173</v>
      </c>
      <c r="H886" s="198">
        <v>470.59999999999997</v>
      </c>
    </row>
    <row r="887" spans="1:8" ht="80.25" customHeight="1">
      <c r="A887" s="114" t="s">
        <v>801</v>
      </c>
      <c r="B887" s="105" t="s">
        <v>786</v>
      </c>
      <c r="C887" s="119">
        <v>3</v>
      </c>
      <c r="D887" s="115" t="s">
        <v>298</v>
      </c>
      <c r="E887" s="105" t="s">
        <v>802</v>
      </c>
      <c r="F887" s="119"/>
      <c r="G887" s="105"/>
      <c r="H887" s="198">
        <v>6118.1</v>
      </c>
    </row>
    <row r="888" spans="1:8" ht="33" customHeight="1">
      <c r="A888" s="114" t="s">
        <v>352</v>
      </c>
      <c r="B888" s="105" t="s">
        <v>786</v>
      </c>
      <c r="C888" s="119">
        <v>3</v>
      </c>
      <c r="D888" s="115" t="s">
        <v>298</v>
      </c>
      <c r="E888" s="105" t="s">
        <v>802</v>
      </c>
      <c r="F888" s="119">
        <v>120</v>
      </c>
      <c r="G888" s="105"/>
      <c r="H888" s="198">
        <v>4390.5</v>
      </c>
    </row>
    <row r="889" spans="1:8" ht="17.25" customHeight="1">
      <c r="A889" s="114" t="s">
        <v>176</v>
      </c>
      <c r="B889" s="105" t="s">
        <v>786</v>
      </c>
      <c r="C889" s="119">
        <v>3</v>
      </c>
      <c r="D889" s="115" t="s">
        <v>298</v>
      </c>
      <c r="E889" s="105" t="s">
        <v>802</v>
      </c>
      <c r="F889" s="119">
        <v>120</v>
      </c>
      <c r="G889" s="105" t="s">
        <v>177</v>
      </c>
      <c r="H889" s="198">
        <v>4390.5</v>
      </c>
    </row>
    <row r="890" spans="1:8" ht="30.75" customHeight="1">
      <c r="A890" s="114" t="s">
        <v>311</v>
      </c>
      <c r="B890" s="105" t="s">
        <v>786</v>
      </c>
      <c r="C890" s="119">
        <v>3</v>
      </c>
      <c r="D890" s="115" t="s">
        <v>298</v>
      </c>
      <c r="E890" s="105" t="s">
        <v>802</v>
      </c>
      <c r="F890" s="119">
        <v>240</v>
      </c>
      <c r="G890" s="105"/>
      <c r="H890" s="198">
        <v>1727.6</v>
      </c>
    </row>
    <row r="891" spans="1:8" ht="17.25" customHeight="1">
      <c r="A891" s="114" t="s">
        <v>176</v>
      </c>
      <c r="B891" s="105" t="s">
        <v>786</v>
      </c>
      <c r="C891" s="119">
        <v>3</v>
      </c>
      <c r="D891" s="115" t="s">
        <v>298</v>
      </c>
      <c r="E891" s="105" t="s">
        <v>802</v>
      </c>
      <c r="F891" s="119">
        <v>240</v>
      </c>
      <c r="G891" s="105" t="s">
        <v>177</v>
      </c>
      <c r="H891" s="198">
        <v>1727.6</v>
      </c>
    </row>
    <row r="892" spans="1:8" ht="17.25" customHeight="1" hidden="1">
      <c r="A892" s="114" t="s">
        <v>372</v>
      </c>
      <c r="B892" s="105" t="s">
        <v>786</v>
      </c>
      <c r="C892" s="119">
        <v>3</v>
      </c>
      <c r="D892" s="115" t="s">
        <v>298</v>
      </c>
      <c r="E892" s="105" t="s">
        <v>373</v>
      </c>
      <c r="F892" s="119"/>
      <c r="G892" s="105"/>
      <c r="H892" s="198">
        <v>0</v>
      </c>
    </row>
    <row r="893" spans="1:8" ht="17.25" customHeight="1" hidden="1">
      <c r="A893" s="114" t="s">
        <v>352</v>
      </c>
      <c r="B893" s="105" t="s">
        <v>786</v>
      </c>
      <c r="C893" s="119">
        <v>3</v>
      </c>
      <c r="D893" s="115" t="s">
        <v>298</v>
      </c>
      <c r="E893" s="105" t="s">
        <v>373</v>
      </c>
      <c r="F893" s="119">
        <v>120</v>
      </c>
      <c r="G893" s="105"/>
      <c r="H893" s="198">
        <v>0</v>
      </c>
    </row>
    <row r="894" spans="1:8" ht="17.25" customHeight="1" hidden="1">
      <c r="A894" s="114" t="s">
        <v>172</v>
      </c>
      <c r="B894" s="105" t="s">
        <v>786</v>
      </c>
      <c r="C894" s="119">
        <v>3</v>
      </c>
      <c r="D894" s="115" t="s">
        <v>298</v>
      </c>
      <c r="E894" s="105" t="s">
        <v>373</v>
      </c>
      <c r="F894" s="119">
        <v>120</v>
      </c>
      <c r="G894" s="105" t="s">
        <v>173</v>
      </c>
      <c r="H894" s="198">
        <v>0</v>
      </c>
    </row>
    <row r="895" spans="1:8" ht="17.25" customHeight="1">
      <c r="A895" s="114" t="s">
        <v>803</v>
      </c>
      <c r="B895" s="105" t="s">
        <v>786</v>
      </c>
      <c r="C895" s="119">
        <v>3</v>
      </c>
      <c r="D895" s="115" t="s">
        <v>298</v>
      </c>
      <c r="E895" s="105" t="s">
        <v>804</v>
      </c>
      <c r="F895" s="119"/>
      <c r="G895" s="105"/>
      <c r="H895" s="198">
        <v>581.8</v>
      </c>
    </row>
    <row r="896" spans="1:8" ht="27.75" customHeight="1">
      <c r="A896" s="114" t="s">
        <v>352</v>
      </c>
      <c r="B896" s="105" t="s">
        <v>786</v>
      </c>
      <c r="C896" s="119">
        <v>3</v>
      </c>
      <c r="D896" s="115" t="s">
        <v>298</v>
      </c>
      <c r="E896" s="105" t="s">
        <v>804</v>
      </c>
      <c r="F896" s="119">
        <v>120</v>
      </c>
      <c r="G896" s="105"/>
      <c r="H896" s="198">
        <v>581.8</v>
      </c>
    </row>
    <row r="897" spans="1:8" s="120" customFormat="1" ht="39" customHeight="1">
      <c r="A897" s="114" t="s">
        <v>168</v>
      </c>
      <c r="B897" s="105" t="s">
        <v>786</v>
      </c>
      <c r="C897" s="119">
        <v>3</v>
      </c>
      <c r="D897" s="115" t="s">
        <v>298</v>
      </c>
      <c r="E897" s="105" t="s">
        <v>804</v>
      </c>
      <c r="F897" s="119">
        <v>120</v>
      </c>
      <c r="G897" s="105" t="s">
        <v>169</v>
      </c>
      <c r="H897" s="198">
        <v>581.8</v>
      </c>
    </row>
    <row r="898" spans="1:8" s="120" customFormat="1" ht="30" customHeight="1">
      <c r="A898" s="125" t="s">
        <v>805</v>
      </c>
      <c r="B898" s="105" t="s">
        <v>786</v>
      </c>
      <c r="C898" s="119">
        <v>3</v>
      </c>
      <c r="D898" s="115" t="s">
        <v>298</v>
      </c>
      <c r="E898" s="105" t="s">
        <v>806</v>
      </c>
      <c r="F898" s="450"/>
      <c r="G898" s="105"/>
      <c r="H898" s="198">
        <v>361.2</v>
      </c>
    </row>
    <row r="899" spans="1:8" s="120" customFormat="1" ht="35.25" customHeight="1">
      <c r="A899" s="114" t="s">
        <v>352</v>
      </c>
      <c r="B899" s="105" t="s">
        <v>786</v>
      </c>
      <c r="C899" s="119">
        <v>3</v>
      </c>
      <c r="D899" s="115" t="s">
        <v>298</v>
      </c>
      <c r="E899" s="105" t="s">
        <v>806</v>
      </c>
      <c r="F899" s="119">
        <v>120</v>
      </c>
      <c r="G899" s="105"/>
      <c r="H899" s="198">
        <v>339.09999999999997</v>
      </c>
    </row>
    <row r="900" spans="1:8" s="120" customFormat="1" ht="44.25" customHeight="1">
      <c r="A900" s="114" t="s">
        <v>792</v>
      </c>
      <c r="B900" s="105" t="s">
        <v>786</v>
      </c>
      <c r="C900" s="119">
        <v>3</v>
      </c>
      <c r="D900" s="115" t="s">
        <v>298</v>
      </c>
      <c r="E900" s="105" t="s">
        <v>806</v>
      </c>
      <c r="F900" s="119">
        <v>120</v>
      </c>
      <c r="G900" s="105" t="s">
        <v>169</v>
      </c>
      <c r="H900" s="198">
        <v>339.09999999999997</v>
      </c>
    </row>
    <row r="901" spans="1:8" s="120" customFormat="1" ht="31.5" customHeight="1">
      <c r="A901" s="114" t="s">
        <v>311</v>
      </c>
      <c r="B901" s="105" t="s">
        <v>786</v>
      </c>
      <c r="C901" s="119">
        <v>3</v>
      </c>
      <c r="D901" s="115" t="s">
        <v>298</v>
      </c>
      <c r="E901" s="105" t="s">
        <v>806</v>
      </c>
      <c r="F901" s="115" t="s">
        <v>312</v>
      </c>
      <c r="G901" s="105"/>
      <c r="H901" s="198">
        <v>22.1</v>
      </c>
    </row>
    <row r="902" spans="1:8" s="120" customFormat="1" ht="45.75" customHeight="1">
      <c r="A902" s="114" t="s">
        <v>792</v>
      </c>
      <c r="B902" s="105" t="s">
        <v>786</v>
      </c>
      <c r="C902" s="119">
        <v>3</v>
      </c>
      <c r="D902" s="115" t="s">
        <v>298</v>
      </c>
      <c r="E902" s="105" t="s">
        <v>806</v>
      </c>
      <c r="F902" s="115" t="s">
        <v>312</v>
      </c>
      <c r="G902" s="105" t="s">
        <v>169</v>
      </c>
      <c r="H902" s="198">
        <v>22.1</v>
      </c>
    </row>
    <row r="903" spans="1:8" s="120" customFormat="1" ht="29.25" customHeight="1">
      <c r="A903" s="114" t="s">
        <v>807</v>
      </c>
      <c r="B903" s="105" t="s">
        <v>786</v>
      </c>
      <c r="C903" s="119">
        <v>3</v>
      </c>
      <c r="D903" s="115" t="s">
        <v>298</v>
      </c>
      <c r="E903" s="105" t="s">
        <v>808</v>
      </c>
      <c r="F903" s="115"/>
      <c r="G903" s="105"/>
      <c r="H903" s="198">
        <v>565.4</v>
      </c>
    </row>
    <row r="904" spans="1:8" s="120" customFormat="1" ht="27.75" customHeight="1">
      <c r="A904" s="114" t="s">
        <v>352</v>
      </c>
      <c r="B904" s="105" t="s">
        <v>786</v>
      </c>
      <c r="C904" s="119">
        <v>3</v>
      </c>
      <c r="D904" s="115" t="s">
        <v>298</v>
      </c>
      <c r="E904" s="105" t="s">
        <v>808</v>
      </c>
      <c r="F904" s="115" t="s">
        <v>156</v>
      </c>
      <c r="G904" s="105"/>
      <c r="H904" s="198">
        <v>565.4</v>
      </c>
    </row>
    <row r="905" spans="1:8" s="120" customFormat="1" ht="17.25" customHeight="1">
      <c r="A905" s="177" t="s">
        <v>176</v>
      </c>
      <c r="B905" s="105" t="s">
        <v>786</v>
      </c>
      <c r="C905" s="119">
        <v>3</v>
      </c>
      <c r="D905" s="115" t="s">
        <v>298</v>
      </c>
      <c r="E905" s="105" t="s">
        <v>808</v>
      </c>
      <c r="F905" s="115" t="s">
        <v>156</v>
      </c>
      <c r="G905" s="105" t="s">
        <v>177</v>
      </c>
      <c r="H905" s="198">
        <v>565.4</v>
      </c>
    </row>
    <row r="906" spans="1:8" ht="33" customHeight="1">
      <c r="A906" s="114" t="s">
        <v>809</v>
      </c>
      <c r="B906" s="105" t="s">
        <v>786</v>
      </c>
      <c r="C906" s="119">
        <v>3</v>
      </c>
      <c r="D906" s="115" t="s">
        <v>298</v>
      </c>
      <c r="E906" s="127" t="s">
        <v>810</v>
      </c>
      <c r="F906" s="126"/>
      <c r="G906" s="127"/>
      <c r="H906" s="198">
        <v>17798.5</v>
      </c>
    </row>
    <row r="907" spans="1:8" ht="33" customHeight="1">
      <c r="A907" s="114" t="s">
        <v>352</v>
      </c>
      <c r="B907" s="105" t="s">
        <v>786</v>
      </c>
      <c r="C907" s="119">
        <v>3</v>
      </c>
      <c r="D907" s="115" t="s">
        <v>298</v>
      </c>
      <c r="E907" s="127" t="s">
        <v>810</v>
      </c>
      <c r="F907" s="126">
        <v>120</v>
      </c>
      <c r="G907" s="127"/>
      <c r="H907" s="198">
        <v>16640.4</v>
      </c>
    </row>
    <row r="908" spans="1:8" ht="42" customHeight="1">
      <c r="A908" s="114" t="s">
        <v>792</v>
      </c>
      <c r="B908" s="105" t="s">
        <v>786</v>
      </c>
      <c r="C908" s="119">
        <v>3</v>
      </c>
      <c r="D908" s="115" t="s">
        <v>298</v>
      </c>
      <c r="E908" s="127" t="s">
        <v>810</v>
      </c>
      <c r="F908" s="126">
        <v>120</v>
      </c>
      <c r="G908" s="127" t="s">
        <v>169</v>
      </c>
      <c r="H908" s="198">
        <v>16640.4</v>
      </c>
    </row>
    <row r="909" spans="1:8" ht="30" customHeight="1">
      <c r="A909" s="114" t="s">
        <v>311</v>
      </c>
      <c r="B909" s="105" t="s">
        <v>786</v>
      </c>
      <c r="C909" s="119">
        <v>3</v>
      </c>
      <c r="D909" s="115" t="s">
        <v>298</v>
      </c>
      <c r="E909" s="127" t="s">
        <v>810</v>
      </c>
      <c r="F909" s="126">
        <v>240</v>
      </c>
      <c r="G909" s="127"/>
      <c r="H909" s="198">
        <v>1158.1</v>
      </c>
    </row>
    <row r="910" spans="1:8" ht="52.5" customHeight="1">
      <c r="A910" s="114" t="s">
        <v>792</v>
      </c>
      <c r="B910" s="105" t="s">
        <v>786</v>
      </c>
      <c r="C910" s="119">
        <v>3</v>
      </c>
      <c r="D910" s="115" t="s">
        <v>298</v>
      </c>
      <c r="E910" s="127" t="s">
        <v>810</v>
      </c>
      <c r="F910" s="126">
        <v>240</v>
      </c>
      <c r="G910" s="127" t="s">
        <v>169</v>
      </c>
      <c r="H910" s="198">
        <v>1158.1</v>
      </c>
    </row>
    <row r="911" spans="1:8" ht="45" customHeight="1">
      <c r="A911" s="114" t="s">
        <v>811</v>
      </c>
      <c r="B911" s="105" t="s">
        <v>786</v>
      </c>
      <c r="C911" s="119">
        <v>3</v>
      </c>
      <c r="D911" s="115" t="s">
        <v>298</v>
      </c>
      <c r="E911" s="127" t="s">
        <v>812</v>
      </c>
      <c r="F911" s="126"/>
      <c r="G911" s="127"/>
      <c r="H911" s="198">
        <v>3980.7</v>
      </c>
    </row>
    <row r="912" spans="1:8" ht="30" customHeight="1">
      <c r="A912" s="114" t="s">
        <v>352</v>
      </c>
      <c r="B912" s="105" t="s">
        <v>786</v>
      </c>
      <c r="C912" s="119">
        <v>3</v>
      </c>
      <c r="D912" s="115" t="s">
        <v>298</v>
      </c>
      <c r="E912" s="127" t="s">
        <v>812</v>
      </c>
      <c r="F912" s="126">
        <v>120</v>
      </c>
      <c r="G912" s="127"/>
      <c r="H912" s="198">
        <v>3519</v>
      </c>
    </row>
    <row r="913" spans="1:8" ht="40.5" customHeight="1">
      <c r="A913" s="114" t="s">
        <v>172</v>
      </c>
      <c r="B913" s="105" t="s">
        <v>786</v>
      </c>
      <c r="C913" s="119">
        <v>3</v>
      </c>
      <c r="D913" s="115" t="s">
        <v>298</v>
      </c>
      <c r="E913" s="127" t="s">
        <v>812</v>
      </c>
      <c r="F913" s="126">
        <v>120</v>
      </c>
      <c r="G913" s="127" t="s">
        <v>173</v>
      </c>
      <c r="H913" s="198">
        <v>3519</v>
      </c>
    </row>
    <row r="914" spans="1:8" ht="34.5" customHeight="1">
      <c r="A914" s="114" t="s">
        <v>311</v>
      </c>
      <c r="B914" s="105" t="s">
        <v>786</v>
      </c>
      <c r="C914" s="119">
        <v>3</v>
      </c>
      <c r="D914" s="115" t="s">
        <v>298</v>
      </c>
      <c r="E914" s="127" t="s">
        <v>812</v>
      </c>
      <c r="F914" s="126">
        <v>240</v>
      </c>
      <c r="G914" s="127"/>
      <c r="H914" s="198">
        <v>461.7</v>
      </c>
    </row>
    <row r="915" spans="1:8" ht="36.75" customHeight="1">
      <c r="A915" s="114" t="s">
        <v>172</v>
      </c>
      <c r="B915" s="105" t="s">
        <v>786</v>
      </c>
      <c r="C915" s="119">
        <v>3</v>
      </c>
      <c r="D915" s="115" t="s">
        <v>298</v>
      </c>
      <c r="E915" s="127" t="s">
        <v>812</v>
      </c>
      <c r="F915" s="126">
        <v>240</v>
      </c>
      <c r="G915" s="127" t="s">
        <v>173</v>
      </c>
      <c r="H915" s="198">
        <v>461.7</v>
      </c>
    </row>
    <row r="916" spans="1:8" ht="39.75" customHeight="1">
      <c r="A916" s="114" t="s">
        <v>813</v>
      </c>
      <c r="B916" s="105" t="s">
        <v>786</v>
      </c>
      <c r="C916" s="119">
        <v>3</v>
      </c>
      <c r="D916" s="115" t="s">
        <v>298</v>
      </c>
      <c r="E916" s="127" t="s">
        <v>814</v>
      </c>
      <c r="F916" s="126"/>
      <c r="G916" s="127"/>
      <c r="H916" s="198">
        <v>2159.9000000000005</v>
      </c>
    </row>
    <row r="917" spans="1:8" ht="34.5" customHeight="1">
      <c r="A917" s="114" t="s">
        <v>352</v>
      </c>
      <c r="B917" s="105" t="s">
        <v>786</v>
      </c>
      <c r="C917" s="119">
        <v>3</v>
      </c>
      <c r="D917" s="115" t="s">
        <v>298</v>
      </c>
      <c r="E917" s="127" t="s">
        <v>814</v>
      </c>
      <c r="F917" s="126">
        <v>120</v>
      </c>
      <c r="G917" s="127"/>
      <c r="H917" s="198">
        <v>2091.6000000000004</v>
      </c>
    </row>
    <row r="918" spans="1:8" ht="17.25" customHeight="1">
      <c r="A918" s="114" t="s">
        <v>176</v>
      </c>
      <c r="B918" s="105" t="s">
        <v>786</v>
      </c>
      <c r="C918" s="119">
        <v>3</v>
      </c>
      <c r="D918" s="115" t="s">
        <v>298</v>
      </c>
      <c r="E918" s="127" t="s">
        <v>814</v>
      </c>
      <c r="F918" s="126">
        <v>120</v>
      </c>
      <c r="G918" s="127" t="s">
        <v>177</v>
      </c>
      <c r="H918" s="198">
        <v>2091.6000000000004</v>
      </c>
    </row>
    <row r="919" spans="1:8" ht="32.25" customHeight="1">
      <c r="A919" s="114" t="s">
        <v>311</v>
      </c>
      <c r="B919" s="105" t="s">
        <v>786</v>
      </c>
      <c r="C919" s="119">
        <v>3</v>
      </c>
      <c r="D919" s="115" t="s">
        <v>298</v>
      </c>
      <c r="E919" s="127" t="s">
        <v>814</v>
      </c>
      <c r="F919" s="126">
        <v>240</v>
      </c>
      <c r="G919" s="127"/>
      <c r="H919" s="198">
        <v>45.3</v>
      </c>
    </row>
    <row r="920" spans="1:8" ht="17.25" customHeight="1">
      <c r="A920" s="114" t="s">
        <v>176</v>
      </c>
      <c r="B920" s="105" t="s">
        <v>786</v>
      </c>
      <c r="C920" s="119">
        <v>3</v>
      </c>
      <c r="D920" s="115" t="s">
        <v>298</v>
      </c>
      <c r="E920" s="127" t="s">
        <v>814</v>
      </c>
      <c r="F920" s="126">
        <v>240</v>
      </c>
      <c r="G920" s="127" t="s">
        <v>177</v>
      </c>
      <c r="H920" s="198">
        <v>45.3</v>
      </c>
    </row>
    <row r="921" spans="1:8" ht="17.25" customHeight="1">
      <c r="A921" s="173" t="s">
        <v>849</v>
      </c>
      <c r="B921" s="105" t="s">
        <v>786</v>
      </c>
      <c r="C921" s="105" t="s">
        <v>262</v>
      </c>
      <c r="D921" s="105" t="s">
        <v>298</v>
      </c>
      <c r="E921" s="105" t="s">
        <v>814</v>
      </c>
      <c r="F921" s="126">
        <v>830</v>
      </c>
      <c r="G921" s="127"/>
      <c r="H921" s="198">
        <v>2</v>
      </c>
    </row>
    <row r="922" spans="1:8" ht="17.25" customHeight="1">
      <c r="A922" s="114" t="s">
        <v>176</v>
      </c>
      <c r="B922" s="105" t="s">
        <v>786</v>
      </c>
      <c r="C922" s="105" t="s">
        <v>262</v>
      </c>
      <c r="D922" s="105" t="s">
        <v>298</v>
      </c>
      <c r="E922" s="105" t="s">
        <v>814</v>
      </c>
      <c r="F922" s="126">
        <v>830</v>
      </c>
      <c r="G922" s="127" t="s">
        <v>177</v>
      </c>
      <c r="H922" s="198">
        <v>2</v>
      </c>
    </row>
    <row r="923" spans="1:8" ht="17.25" customHeight="1">
      <c r="A923" s="173" t="s">
        <v>387</v>
      </c>
      <c r="B923" s="105" t="s">
        <v>786</v>
      </c>
      <c r="C923" s="105" t="s">
        <v>262</v>
      </c>
      <c r="D923" s="105" t="s">
        <v>298</v>
      </c>
      <c r="E923" s="105" t="s">
        <v>814</v>
      </c>
      <c r="F923" s="126">
        <v>850</v>
      </c>
      <c r="G923" s="127"/>
      <c r="H923" s="198">
        <v>21</v>
      </c>
    </row>
    <row r="924" spans="1:8" ht="17.25" customHeight="1">
      <c r="A924" s="114" t="s">
        <v>176</v>
      </c>
      <c r="B924" s="105" t="s">
        <v>786</v>
      </c>
      <c r="C924" s="105" t="s">
        <v>262</v>
      </c>
      <c r="D924" s="105" t="s">
        <v>298</v>
      </c>
      <c r="E924" s="105" t="s">
        <v>814</v>
      </c>
      <c r="F924" s="126">
        <v>850</v>
      </c>
      <c r="G924" s="127" t="s">
        <v>177</v>
      </c>
      <c r="H924" s="198">
        <v>21</v>
      </c>
    </row>
    <row r="925" spans="1:8" ht="36" customHeight="1">
      <c r="A925" s="114" t="s">
        <v>815</v>
      </c>
      <c r="B925" s="105" t="s">
        <v>786</v>
      </c>
      <c r="C925" s="119">
        <v>3</v>
      </c>
      <c r="D925" s="115" t="s">
        <v>298</v>
      </c>
      <c r="E925" s="127" t="s">
        <v>816</v>
      </c>
      <c r="F925" s="126"/>
      <c r="G925" s="127"/>
      <c r="H925" s="198">
        <v>651.7</v>
      </c>
    </row>
    <row r="926" spans="1:8" ht="36" customHeight="1">
      <c r="A926" s="114" t="s">
        <v>352</v>
      </c>
      <c r="B926" s="105" t="s">
        <v>786</v>
      </c>
      <c r="C926" s="119">
        <v>3</v>
      </c>
      <c r="D926" s="115" t="s">
        <v>298</v>
      </c>
      <c r="E926" s="127" t="s">
        <v>816</v>
      </c>
      <c r="F926" s="126">
        <v>120</v>
      </c>
      <c r="G926" s="127"/>
      <c r="H926" s="198">
        <v>651.7</v>
      </c>
    </row>
    <row r="927" spans="1:8" ht="42.75" customHeight="1">
      <c r="A927" s="114" t="s">
        <v>166</v>
      </c>
      <c r="B927" s="105" t="s">
        <v>786</v>
      </c>
      <c r="C927" s="119">
        <v>3</v>
      </c>
      <c r="D927" s="115" t="s">
        <v>298</v>
      </c>
      <c r="E927" s="127" t="s">
        <v>816</v>
      </c>
      <c r="F927" s="126">
        <v>120</v>
      </c>
      <c r="G927" s="127" t="s">
        <v>167</v>
      </c>
      <c r="H927" s="198">
        <v>651.7</v>
      </c>
    </row>
    <row r="928" spans="1:8" ht="45.75" customHeight="1">
      <c r="A928" s="114" t="s">
        <v>817</v>
      </c>
      <c r="B928" s="105" t="s">
        <v>786</v>
      </c>
      <c r="C928" s="119">
        <v>3</v>
      </c>
      <c r="D928" s="115" t="s">
        <v>298</v>
      </c>
      <c r="E928" s="127" t="s">
        <v>818</v>
      </c>
      <c r="F928" s="126"/>
      <c r="G928" s="127"/>
      <c r="H928" s="198">
        <v>1159.6</v>
      </c>
    </row>
    <row r="929" spans="1:8" ht="35.25" customHeight="1">
      <c r="A929" s="114" t="s">
        <v>352</v>
      </c>
      <c r="B929" s="105" t="s">
        <v>786</v>
      </c>
      <c r="C929" s="119">
        <v>3</v>
      </c>
      <c r="D929" s="115" t="s">
        <v>298</v>
      </c>
      <c r="E929" s="127" t="s">
        <v>818</v>
      </c>
      <c r="F929" s="126">
        <v>120</v>
      </c>
      <c r="G929" s="127"/>
      <c r="H929" s="198">
        <v>1159.6</v>
      </c>
    </row>
    <row r="930" spans="1:8" ht="34.5" customHeight="1">
      <c r="A930" s="114" t="s">
        <v>172</v>
      </c>
      <c r="B930" s="105" t="s">
        <v>786</v>
      </c>
      <c r="C930" s="119">
        <v>3</v>
      </c>
      <c r="D930" s="115" t="s">
        <v>298</v>
      </c>
      <c r="E930" s="127" t="s">
        <v>818</v>
      </c>
      <c r="F930" s="126">
        <v>120</v>
      </c>
      <c r="G930" s="127" t="s">
        <v>173</v>
      </c>
      <c r="H930" s="198">
        <v>1159.6</v>
      </c>
    </row>
    <row r="931" spans="1:8" s="143" customFormat="1" ht="33" customHeight="1">
      <c r="A931" s="137" t="s">
        <v>819</v>
      </c>
      <c r="B931" s="103" t="s">
        <v>786</v>
      </c>
      <c r="C931" s="121" t="s">
        <v>263</v>
      </c>
      <c r="D931" s="121" t="s">
        <v>300</v>
      </c>
      <c r="E931" s="121" t="s">
        <v>301</v>
      </c>
      <c r="F931" s="121"/>
      <c r="G931" s="103"/>
      <c r="H931" s="197">
        <v>1895.1</v>
      </c>
    </row>
    <row r="932" spans="1:8" ht="17.25" customHeight="1">
      <c r="A932" s="108" t="s">
        <v>788</v>
      </c>
      <c r="B932" s="105" t="s">
        <v>786</v>
      </c>
      <c r="C932" s="119" t="s">
        <v>263</v>
      </c>
      <c r="D932" s="105" t="s">
        <v>298</v>
      </c>
      <c r="E932" s="105" t="s">
        <v>301</v>
      </c>
      <c r="F932" s="119"/>
      <c r="G932" s="105"/>
      <c r="H932" s="198">
        <v>1895.1</v>
      </c>
    </row>
    <row r="933" spans="1:8" ht="17.25" customHeight="1">
      <c r="A933" s="113" t="s">
        <v>789</v>
      </c>
      <c r="B933" s="105" t="s">
        <v>786</v>
      </c>
      <c r="C933" s="119">
        <v>4</v>
      </c>
      <c r="D933" s="105" t="s">
        <v>298</v>
      </c>
      <c r="E933" s="105" t="s">
        <v>790</v>
      </c>
      <c r="F933" s="119"/>
      <c r="G933" s="105"/>
      <c r="H933" s="198">
        <v>1895.1</v>
      </c>
    </row>
    <row r="934" spans="1:8" s="120" customFormat="1" ht="27.75" customHeight="1">
      <c r="A934" s="114" t="s">
        <v>352</v>
      </c>
      <c r="B934" s="105" t="s">
        <v>786</v>
      </c>
      <c r="C934" s="119">
        <v>4</v>
      </c>
      <c r="D934" s="105" t="s">
        <v>298</v>
      </c>
      <c r="E934" s="105" t="s">
        <v>790</v>
      </c>
      <c r="F934" s="119">
        <v>120</v>
      </c>
      <c r="G934" s="105"/>
      <c r="H934" s="198">
        <v>1895.1</v>
      </c>
    </row>
    <row r="935" spans="1:8" ht="33" customHeight="1">
      <c r="A935" s="114" t="s">
        <v>172</v>
      </c>
      <c r="B935" s="105" t="s">
        <v>786</v>
      </c>
      <c r="C935" s="119">
        <v>4</v>
      </c>
      <c r="D935" s="105" t="s">
        <v>298</v>
      </c>
      <c r="E935" s="105" t="s">
        <v>790</v>
      </c>
      <c r="F935" s="119">
        <v>120</v>
      </c>
      <c r="G935" s="105" t="s">
        <v>173</v>
      </c>
      <c r="H935" s="198">
        <v>1895.1</v>
      </c>
    </row>
    <row r="936" spans="1:8" ht="24" customHeight="1">
      <c r="A936" s="107" t="s">
        <v>820</v>
      </c>
      <c r="B936" s="103" t="s">
        <v>821</v>
      </c>
      <c r="C936" s="139">
        <v>0</v>
      </c>
      <c r="D936" s="103" t="s">
        <v>300</v>
      </c>
      <c r="E936" s="103" t="s">
        <v>301</v>
      </c>
      <c r="F936" s="139"/>
      <c r="G936" s="103"/>
      <c r="H936" s="197">
        <v>178583.90000000002</v>
      </c>
    </row>
    <row r="937" spans="1:8" s="143" customFormat="1" ht="17.25" customHeight="1">
      <c r="A937" s="212" t="s">
        <v>788</v>
      </c>
      <c r="B937" s="121" t="s">
        <v>821</v>
      </c>
      <c r="C937" s="121" t="s">
        <v>634</v>
      </c>
      <c r="D937" s="121" t="s">
        <v>300</v>
      </c>
      <c r="E937" s="121" t="s">
        <v>301</v>
      </c>
      <c r="F937" s="121"/>
      <c r="G937" s="103"/>
      <c r="H937" s="197">
        <v>178583.90000000002</v>
      </c>
    </row>
    <row r="938" spans="1:8" s="143" customFormat="1" ht="17.25" customHeight="1">
      <c r="A938" s="137" t="s">
        <v>788</v>
      </c>
      <c r="B938" s="103" t="s">
        <v>822</v>
      </c>
      <c r="C938" s="139" t="s">
        <v>634</v>
      </c>
      <c r="D938" s="103" t="s">
        <v>298</v>
      </c>
      <c r="E938" s="103" t="s">
        <v>301</v>
      </c>
      <c r="F938" s="139"/>
      <c r="G938" s="103"/>
      <c r="H938" s="197">
        <v>178583.90000000002</v>
      </c>
    </row>
    <row r="939" spans="1:8" ht="21.75" customHeight="1">
      <c r="A939" s="67" t="s">
        <v>384</v>
      </c>
      <c r="B939" s="105" t="s">
        <v>821</v>
      </c>
      <c r="C939" s="119">
        <v>9</v>
      </c>
      <c r="D939" s="105" t="s">
        <v>298</v>
      </c>
      <c r="E939" s="105" t="s">
        <v>385</v>
      </c>
      <c r="F939" s="119"/>
      <c r="G939" s="105"/>
      <c r="H939" s="198">
        <v>53359.1</v>
      </c>
    </row>
    <row r="940" spans="1:8" ht="17.25" customHeight="1">
      <c r="A940" s="108" t="s">
        <v>386</v>
      </c>
      <c r="B940" s="105" t="s">
        <v>821</v>
      </c>
      <c r="C940" s="119">
        <v>9</v>
      </c>
      <c r="D940" s="105" t="s">
        <v>298</v>
      </c>
      <c r="E940" s="105" t="s">
        <v>385</v>
      </c>
      <c r="F940" s="119">
        <v>110</v>
      </c>
      <c r="G940" s="105"/>
      <c r="H940" s="198">
        <v>43484.9</v>
      </c>
    </row>
    <row r="941" spans="1:8" ht="17.25" customHeight="1">
      <c r="A941" s="114" t="s">
        <v>176</v>
      </c>
      <c r="B941" s="105" t="s">
        <v>821</v>
      </c>
      <c r="C941" s="119">
        <v>9</v>
      </c>
      <c r="D941" s="105" t="s">
        <v>298</v>
      </c>
      <c r="E941" s="105" t="s">
        <v>385</v>
      </c>
      <c r="F941" s="119">
        <v>110</v>
      </c>
      <c r="G941" s="105" t="s">
        <v>177</v>
      </c>
      <c r="H941" s="198">
        <v>26893.9</v>
      </c>
    </row>
    <row r="942" spans="1:8" ht="17.25" customHeight="1">
      <c r="A942" s="114" t="s">
        <v>220</v>
      </c>
      <c r="B942" s="105" t="s">
        <v>821</v>
      </c>
      <c r="C942" s="119">
        <v>9</v>
      </c>
      <c r="D942" s="105" t="s">
        <v>298</v>
      </c>
      <c r="E942" s="105" t="s">
        <v>385</v>
      </c>
      <c r="F942" s="119">
        <v>110</v>
      </c>
      <c r="G942" s="105" t="s">
        <v>221</v>
      </c>
      <c r="H942" s="198">
        <v>16591</v>
      </c>
    </row>
    <row r="943" spans="1:8" ht="26.25" customHeight="1">
      <c r="A943" s="114" t="s">
        <v>311</v>
      </c>
      <c r="B943" s="105" t="s">
        <v>821</v>
      </c>
      <c r="C943" s="119">
        <v>9</v>
      </c>
      <c r="D943" s="105" t="s">
        <v>298</v>
      </c>
      <c r="E943" s="105" t="s">
        <v>385</v>
      </c>
      <c r="F943" s="119">
        <v>240</v>
      </c>
      <c r="G943" s="105"/>
      <c r="H943" s="198">
        <v>9709.099999999999</v>
      </c>
    </row>
    <row r="944" spans="1:8" ht="17.25" customHeight="1">
      <c r="A944" s="114" t="s">
        <v>176</v>
      </c>
      <c r="B944" s="105" t="s">
        <v>821</v>
      </c>
      <c r="C944" s="119">
        <v>9</v>
      </c>
      <c r="D944" s="105" t="s">
        <v>298</v>
      </c>
      <c r="E944" s="105" t="s">
        <v>385</v>
      </c>
      <c r="F944" s="119">
        <v>240</v>
      </c>
      <c r="G944" s="105" t="s">
        <v>177</v>
      </c>
      <c r="H944" s="198">
        <v>9452.099999999999</v>
      </c>
    </row>
    <row r="945" spans="1:8" ht="17.25" customHeight="1">
      <c r="A945" s="114" t="s">
        <v>220</v>
      </c>
      <c r="B945" s="105" t="s">
        <v>821</v>
      </c>
      <c r="C945" s="119">
        <v>9</v>
      </c>
      <c r="D945" s="105" t="s">
        <v>298</v>
      </c>
      <c r="E945" s="105" t="s">
        <v>385</v>
      </c>
      <c r="F945" s="119">
        <v>240</v>
      </c>
      <c r="G945" s="105" t="s">
        <v>221</v>
      </c>
      <c r="H945" s="198">
        <v>257</v>
      </c>
    </row>
    <row r="946" spans="1:8" ht="17.25" customHeight="1">
      <c r="A946" s="114" t="s">
        <v>387</v>
      </c>
      <c r="B946" s="105" t="s">
        <v>821</v>
      </c>
      <c r="C946" s="119">
        <v>9</v>
      </c>
      <c r="D946" s="105" t="s">
        <v>298</v>
      </c>
      <c r="E946" s="105" t="s">
        <v>385</v>
      </c>
      <c r="F946" s="119">
        <v>850</v>
      </c>
      <c r="G946" s="105"/>
      <c r="H946" s="198">
        <v>165.1</v>
      </c>
    </row>
    <row r="947" spans="1:8" ht="17.25" customHeight="1">
      <c r="A947" s="114" t="s">
        <v>176</v>
      </c>
      <c r="B947" s="105" t="s">
        <v>821</v>
      </c>
      <c r="C947" s="119">
        <v>9</v>
      </c>
      <c r="D947" s="105" t="s">
        <v>298</v>
      </c>
      <c r="E947" s="105" t="s">
        <v>385</v>
      </c>
      <c r="F947" s="119">
        <v>850</v>
      </c>
      <c r="G947" s="105" t="s">
        <v>177</v>
      </c>
      <c r="H947" s="198">
        <v>163.1</v>
      </c>
    </row>
    <row r="948" spans="1:8" ht="17.25" customHeight="1">
      <c r="A948" s="114" t="s">
        <v>220</v>
      </c>
      <c r="B948" s="105" t="s">
        <v>821</v>
      </c>
      <c r="C948" s="119">
        <v>9</v>
      </c>
      <c r="D948" s="105" t="s">
        <v>298</v>
      </c>
      <c r="E948" s="105" t="s">
        <v>385</v>
      </c>
      <c r="F948" s="119">
        <v>850</v>
      </c>
      <c r="G948" s="105" t="s">
        <v>221</v>
      </c>
      <c r="H948" s="198">
        <v>2</v>
      </c>
    </row>
    <row r="949" spans="1:8" ht="21" customHeight="1">
      <c r="A949" s="114" t="s">
        <v>467</v>
      </c>
      <c r="B949" s="105" t="s">
        <v>821</v>
      </c>
      <c r="C949" s="105" t="s">
        <v>634</v>
      </c>
      <c r="D949" s="115" t="s">
        <v>298</v>
      </c>
      <c r="E949" s="105" t="s">
        <v>410</v>
      </c>
      <c r="F949" s="115"/>
      <c r="G949" s="105"/>
      <c r="H949" s="198">
        <v>87.3</v>
      </c>
    </row>
    <row r="950" spans="1:8" ht="19.5" customHeight="1">
      <c r="A950" s="67" t="s">
        <v>396</v>
      </c>
      <c r="B950" s="105" t="s">
        <v>821</v>
      </c>
      <c r="C950" s="105" t="s">
        <v>634</v>
      </c>
      <c r="D950" s="115" t="s">
        <v>298</v>
      </c>
      <c r="E950" s="105" t="s">
        <v>410</v>
      </c>
      <c r="F950" s="115" t="s">
        <v>397</v>
      </c>
      <c r="G950" s="105"/>
      <c r="H950" s="198">
        <v>87.3</v>
      </c>
    </row>
    <row r="951" spans="1:8" ht="18" customHeight="1">
      <c r="A951" s="67" t="s">
        <v>212</v>
      </c>
      <c r="B951" s="105" t="s">
        <v>821</v>
      </c>
      <c r="C951" s="105" t="s">
        <v>634</v>
      </c>
      <c r="D951" s="115" t="s">
        <v>298</v>
      </c>
      <c r="E951" s="105" t="s">
        <v>410</v>
      </c>
      <c r="F951" s="115" t="s">
        <v>397</v>
      </c>
      <c r="G951" s="105" t="s">
        <v>213</v>
      </c>
      <c r="H951" s="198">
        <v>87.3</v>
      </c>
    </row>
    <row r="952" spans="1:8" ht="21.75" customHeight="1" hidden="1">
      <c r="A952" s="117" t="s">
        <v>730</v>
      </c>
      <c r="B952" s="105" t="s">
        <v>821</v>
      </c>
      <c r="C952" s="105" t="s">
        <v>634</v>
      </c>
      <c r="D952" s="115" t="s">
        <v>298</v>
      </c>
      <c r="E952" s="105" t="s">
        <v>731</v>
      </c>
      <c r="F952" s="115"/>
      <c r="G952" s="105"/>
      <c r="H952" s="198">
        <v>0</v>
      </c>
    </row>
    <row r="953" spans="1:8" ht="35.25" customHeight="1" hidden="1">
      <c r="A953" s="67" t="s">
        <v>396</v>
      </c>
      <c r="B953" s="105" t="s">
        <v>821</v>
      </c>
      <c r="C953" s="105" t="s">
        <v>634</v>
      </c>
      <c r="D953" s="115" t="s">
        <v>298</v>
      </c>
      <c r="E953" s="105" t="s">
        <v>731</v>
      </c>
      <c r="F953" s="115" t="s">
        <v>397</v>
      </c>
      <c r="G953" s="105"/>
      <c r="H953" s="198">
        <v>0</v>
      </c>
    </row>
    <row r="954" spans="1:8" ht="31.5" customHeight="1" hidden="1">
      <c r="A954" s="67" t="s">
        <v>212</v>
      </c>
      <c r="B954" s="105" t="s">
        <v>821</v>
      </c>
      <c r="C954" s="105" t="s">
        <v>634</v>
      </c>
      <c r="D954" s="115" t="s">
        <v>298</v>
      </c>
      <c r="E954" s="105" t="s">
        <v>731</v>
      </c>
      <c r="F954" s="115" t="s">
        <v>397</v>
      </c>
      <c r="G954" s="105" t="s">
        <v>213</v>
      </c>
      <c r="H954" s="198">
        <v>0</v>
      </c>
    </row>
    <row r="955" spans="1:8" ht="48" customHeight="1" hidden="1">
      <c r="A955" s="112" t="s">
        <v>823</v>
      </c>
      <c r="B955" s="115" t="s">
        <v>821</v>
      </c>
      <c r="C955" s="115" t="s">
        <v>634</v>
      </c>
      <c r="D955" s="115" t="s">
        <v>298</v>
      </c>
      <c r="E955" s="115" t="s">
        <v>824</v>
      </c>
      <c r="F955" s="115"/>
      <c r="G955" s="115"/>
      <c r="H955" s="198">
        <v>0</v>
      </c>
    </row>
    <row r="956" spans="1:8" ht="27" customHeight="1" hidden="1">
      <c r="A956" s="109" t="s">
        <v>540</v>
      </c>
      <c r="B956" s="115" t="s">
        <v>821</v>
      </c>
      <c r="C956" s="115" t="s">
        <v>634</v>
      </c>
      <c r="D956" s="115" t="s">
        <v>298</v>
      </c>
      <c r="E956" s="115" t="s">
        <v>824</v>
      </c>
      <c r="F956" s="115" t="s">
        <v>541</v>
      </c>
      <c r="G956" s="115"/>
      <c r="H956" s="198">
        <v>0</v>
      </c>
    </row>
    <row r="957" spans="1:8" ht="17.25" customHeight="1" hidden="1">
      <c r="A957" s="114" t="s">
        <v>186</v>
      </c>
      <c r="B957" s="115" t="s">
        <v>821</v>
      </c>
      <c r="C957" s="115" t="s">
        <v>634</v>
      </c>
      <c r="D957" s="115" t="s">
        <v>298</v>
      </c>
      <c r="E957" s="115" t="s">
        <v>824</v>
      </c>
      <c r="F957" s="115" t="s">
        <v>541</v>
      </c>
      <c r="G957" s="105" t="s">
        <v>187</v>
      </c>
      <c r="H957" s="198">
        <v>0</v>
      </c>
    </row>
    <row r="958" spans="1:8" ht="31.5" customHeight="1">
      <c r="A958" s="114" t="s">
        <v>1380</v>
      </c>
      <c r="B958" s="105" t="s">
        <v>821</v>
      </c>
      <c r="C958" s="105" t="s">
        <v>634</v>
      </c>
      <c r="D958" s="105" t="s">
        <v>298</v>
      </c>
      <c r="E958" s="105" t="s">
        <v>1378</v>
      </c>
      <c r="F958" s="119"/>
      <c r="G958" s="105"/>
      <c r="H958" s="198">
        <v>50</v>
      </c>
    </row>
    <row r="959" spans="1:8" ht="17.25" customHeight="1">
      <c r="A959" s="173" t="s">
        <v>1379</v>
      </c>
      <c r="B959" s="105" t="s">
        <v>821</v>
      </c>
      <c r="C959" s="105" t="s">
        <v>634</v>
      </c>
      <c r="D959" s="105" t="s">
        <v>298</v>
      </c>
      <c r="E959" s="105" t="s">
        <v>1378</v>
      </c>
      <c r="F959" s="119">
        <v>450</v>
      </c>
      <c r="G959" s="105"/>
      <c r="H959" s="198">
        <v>50</v>
      </c>
    </row>
    <row r="960" spans="1:8" ht="17.25" customHeight="1">
      <c r="A960" s="114" t="s">
        <v>176</v>
      </c>
      <c r="B960" s="105" t="s">
        <v>821</v>
      </c>
      <c r="C960" s="105" t="s">
        <v>634</v>
      </c>
      <c r="D960" s="105" t="s">
        <v>298</v>
      </c>
      <c r="E960" s="105" t="s">
        <v>1378</v>
      </c>
      <c r="F960" s="119">
        <v>450</v>
      </c>
      <c r="G960" s="105" t="s">
        <v>177</v>
      </c>
      <c r="H960" s="198">
        <v>50</v>
      </c>
    </row>
    <row r="961" spans="1:8" ht="21.75" customHeight="1" hidden="1">
      <c r="A961" s="113" t="s">
        <v>725</v>
      </c>
      <c r="B961" s="105" t="s">
        <v>821</v>
      </c>
      <c r="C961" s="105" t="s">
        <v>634</v>
      </c>
      <c r="D961" s="115" t="s">
        <v>298</v>
      </c>
      <c r="E961" s="105" t="s">
        <v>726</v>
      </c>
      <c r="F961" s="115"/>
      <c r="G961" s="105"/>
      <c r="H961" s="198">
        <v>0</v>
      </c>
    </row>
    <row r="962" spans="1:8" ht="24" customHeight="1" hidden="1">
      <c r="A962" s="117" t="s">
        <v>396</v>
      </c>
      <c r="B962" s="105" t="s">
        <v>821</v>
      </c>
      <c r="C962" s="105" t="s">
        <v>634</v>
      </c>
      <c r="D962" s="115" t="s">
        <v>298</v>
      </c>
      <c r="E962" s="105" t="s">
        <v>726</v>
      </c>
      <c r="F962" s="115" t="s">
        <v>397</v>
      </c>
      <c r="G962" s="105"/>
      <c r="H962" s="198">
        <v>0</v>
      </c>
    </row>
    <row r="963" spans="1:8" ht="21" customHeight="1" hidden="1">
      <c r="A963" s="67" t="s">
        <v>212</v>
      </c>
      <c r="B963" s="105" t="s">
        <v>821</v>
      </c>
      <c r="C963" s="105" t="s">
        <v>634</v>
      </c>
      <c r="D963" s="115" t="s">
        <v>298</v>
      </c>
      <c r="E963" s="105" t="s">
        <v>726</v>
      </c>
      <c r="F963" s="115" t="s">
        <v>397</v>
      </c>
      <c r="G963" s="105" t="s">
        <v>221</v>
      </c>
      <c r="H963" s="198">
        <v>0</v>
      </c>
    </row>
    <row r="964" spans="1:8" ht="17.25" customHeight="1">
      <c r="A964" s="114" t="s">
        <v>825</v>
      </c>
      <c r="B964" s="105" t="s">
        <v>821</v>
      </c>
      <c r="C964" s="119">
        <v>9</v>
      </c>
      <c r="D964" s="105" t="s">
        <v>298</v>
      </c>
      <c r="E964" s="105" t="s">
        <v>826</v>
      </c>
      <c r="F964" s="119"/>
      <c r="G964" s="105"/>
      <c r="H964" s="198">
        <v>2480.3</v>
      </c>
    </row>
    <row r="965" spans="1:8" ht="17.25" customHeight="1">
      <c r="A965" s="114" t="s">
        <v>827</v>
      </c>
      <c r="B965" s="105" t="s">
        <v>821</v>
      </c>
      <c r="C965" s="119">
        <v>9</v>
      </c>
      <c r="D965" s="105" t="s">
        <v>298</v>
      </c>
      <c r="E965" s="105" t="s">
        <v>826</v>
      </c>
      <c r="F965" s="119">
        <v>870</v>
      </c>
      <c r="G965" s="105"/>
      <c r="H965" s="198">
        <v>2480.3</v>
      </c>
    </row>
    <row r="966" spans="1:8" ht="17.25" customHeight="1">
      <c r="A966" s="114" t="s">
        <v>828</v>
      </c>
      <c r="B966" s="105" t="s">
        <v>821</v>
      </c>
      <c r="C966" s="119">
        <v>9</v>
      </c>
      <c r="D966" s="105" t="s">
        <v>298</v>
      </c>
      <c r="E966" s="105" t="s">
        <v>826</v>
      </c>
      <c r="F966" s="119">
        <v>870</v>
      </c>
      <c r="G966" s="105" t="s">
        <v>175</v>
      </c>
      <c r="H966" s="198">
        <v>2480.3</v>
      </c>
    </row>
    <row r="967" spans="1:8" ht="31.5" customHeight="1">
      <c r="A967" s="114" t="s">
        <v>829</v>
      </c>
      <c r="B967" s="105" t="s">
        <v>821</v>
      </c>
      <c r="C967" s="119">
        <v>9</v>
      </c>
      <c r="D967" s="105" t="s">
        <v>298</v>
      </c>
      <c r="E967" s="105" t="s">
        <v>830</v>
      </c>
      <c r="F967" s="119"/>
      <c r="G967" s="105"/>
      <c r="H967" s="198">
        <v>344.5</v>
      </c>
    </row>
    <row r="968" spans="1:8" ht="27" customHeight="1">
      <c r="A968" s="114" t="s">
        <v>311</v>
      </c>
      <c r="B968" s="105" t="s">
        <v>821</v>
      </c>
      <c r="C968" s="119">
        <v>9</v>
      </c>
      <c r="D968" s="105" t="s">
        <v>298</v>
      </c>
      <c r="E968" s="105" t="s">
        <v>830</v>
      </c>
      <c r="F968" s="119">
        <v>240</v>
      </c>
      <c r="G968" s="105"/>
      <c r="H968" s="198">
        <v>344.5</v>
      </c>
    </row>
    <row r="969" spans="1:8" ht="17.25" customHeight="1">
      <c r="A969" s="114" t="s">
        <v>176</v>
      </c>
      <c r="B969" s="105" t="s">
        <v>821</v>
      </c>
      <c r="C969" s="119">
        <v>9</v>
      </c>
      <c r="D969" s="105" t="s">
        <v>298</v>
      </c>
      <c r="E969" s="105" t="s">
        <v>830</v>
      </c>
      <c r="F969" s="119">
        <v>240</v>
      </c>
      <c r="G969" s="105" t="s">
        <v>177</v>
      </c>
      <c r="H969" s="198">
        <v>344.5</v>
      </c>
    </row>
    <row r="970" spans="1:8" ht="17.25" customHeight="1">
      <c r="A970" s="114" t="s">
        <v>831</v>
      </c>
      <c r="B970" s="105" t="s">
        <v>821</v>
      </c>
      <c r="C970" s="119">
        <v>9</v>
      </c>
      <c r="D970" s="105" t="s">
        <v>298</v>
      </c>
      <c r="E970" s="105" t="s">
        <v>832</v>
      </c>
      <c r="F970" s="119"/>
      <c r="G970" s="105"/>
      <c r="H970" s="198">
        <v>540.2</v>
      </c>
    </row>
    <row r="971" spans="1:8" ht="30" customHeight="1">
      <c r="A971" s="114" t="s">
        <v>311</v>
      </c>
      <c r="B971" s="105" t="s">
        <v>821</v>
      </c>
      <c r="C971" s="119">
        <v>9</v>
      </c>
      <c r="D971" s="105" t="s">
        <v>298</v>
      </c>
      <c r="E971" s="105" t="s">
        <v>832</v>
      </c>
      <c r="F971" s="119">
        <v>240</v>
      </c>
      <c r="G971" s="105"/>
      <c r="H971" s="198">
        <v>300</v>
      </c>
    </row>
    <row r="972" spans="1:8" ht="17.25" customHeight="1">
      <c r="A972" s="114" t="s">
        <v>176</v>
      </c>
      <c r="B972" s="105" t="s">
        <v>821</v>
      </c>
      <c r="C972" s="119">
        <v>9</v>
      </c>
      <c r="D972" s="105" t="s">
        <v>298</v>
      </c>
      <c r="E972" s="105" t="s">
        <v>832</v>
      </c>
      <c r="F972" s="119">
        <v>240</v>
      </c>
      <c r="G972" s="105" t="s">
        <v>177</v>
      </c>
      <c r="H972" s="198">
        <v>300</v>
      </c>
    </row>
    <row r="973" spans="1:8" ht="17.25" customHeight="1">
      <c r="A973" s="173" t="s">
        <v>387</v>
      </c>
      <c r="B973" s="105" t="s">
        <v>821</v>
      </c>
      <c r="C973" s="119">
        <v>9</v>
      </c>
      <c r="D973" s="105" t="s">
        <v>298</v>
      </c>
      <c r="E973" s="105" t="s">
        <v>832</v>
      </c>
      <c r="F973" s="119">
        <v>850</v>
      </c>
      <c r="G973" s="105"/>
      <c r="H973" s="198">
        <v>240.2</v>
      </c>
    </row>
    <row r="974" spans="1:8" ht="17.25" customHeight="1">
      <c r="A974" s="114" t="s">
        <v>176</v>
      </c>
      <c r="B974" s="105" t="s">
        <v>821</v>
      </c>
      <c r="C974" s="119">
        <v>9</v>
      </c>
      <c r="D974" s="105" t="s">
        <v>298</v>
      </c>
      <c r="E974" s="105" t="s">
        <v>832</v>
      </c>
      <c r="F974" s="119">
        <v>850</v>
      </c>
      <c r="G974" s="105" t="s">
        <v>177</v>
      </c>
      <c r="H974" s="198">
        <v>240.2</v>
      </c>
    </row>
    <row r="975" spans="1:8" ht="17.25" customHeight="1">
      <c r="A975" s="114" t="s">
        <v>833</v>
      </c>
      <c r="B975" s="105" t="s">
        <v>821</v>
      </c>
      <c r="C975" s="119">
        <v>9</v>
      </c>
      <c r="D975" s="105" t="s">
        <v>298</v>
      </c>
      <c r="E975" s="105" t="s">
        <v>834</v>
      </c>
      <c r="F975" s="119"/>
      <c r="G975" s="105"/>
      <c r="H975" s="198">
        <v>210</v>
      </c>
    </row>
    <row r="976" spans="1:8" ht="17.25" customHeight="1">
      <c r="A976" s="114" t="s">
        <v>387</v>
      </c>
      <c r="B976" s="105" t="s">
        <v>821</v>
      </c>
      <c r="C976" s="119">
        <v>9</v>
      </c>
      <c r="D976" s="105" t="s">
        <v>298</v>
      </c>
      <c r="E976" s="105" t="s">
        <v>834</v>
      </c>
      <c r="F976" s="119">
        <v>850</v>
      </c>
      <c r="G976" s="105"/>
      <c r="H976" s="198">
        <v>210</v>
      </c>
    </row>
    <row r="977" spans="1:8" ht="17.25" customHeight="1">
      <c r="A977" s="114" t="s">
        <v>176</v>
      </c>
      <c r="B977" s="105" t="s">
        <v>821</v>
      </c>
      <c r="C977" s="119">
        <v>9</v>
      </c>
      <c r="D977" s="105" t="s">
        <v>298</v>
      </c>
      <c r="E977" s="105" t="s">
        <v>834</v>
      </c>
      <c r="F977" s="119">
        <v>850</v>
      </c>
      <c r="G977" s="105" t="s">
        <v>177</v>
      </c>
      <c r="H977" s="198">
        <v>210</v>
      </c>
    </row>
    <row r="978" spans="1:8" ht="17.25" customHeight="1">
      <c r="A978" s="114" t="s">
        <v>835</v>
      </c>
      <c r="B978" s="105" t="s">
        <v>821</v>
      </c>
      <c r="C978" s="119">
        <v>9</v>
      </c>
      <c r="D978" s="105" t="s">
        <v>298</v>
      </c>
      <c r="E978" s="105" t="s">
        <v>836</v>
      </c>
      <c r="F978" s="119"/>
      <c r="G978" s="105"/>
      <c r="H978" s="198">
        <v>1068</v>
      </c>
    </row>
    <row r="979" spans="1:8" ht="31.5" customHeight="1">
      <c r="A979" s="114" t="s">
        <v>311</v>
      </c>
      <c r="B979" s="105" t="s">
        <v>821</v>
      </c>
      <c r="C979" s="119">
        <v>9</v>
      </c>
      <c r="D979" s="105" t="s">
        <v>298</v>
      </c>
      <c r="E979" s="105" t="s">
        <v>836</v>
      </c>
      <c r="F979" s="119">
        <v>240</v>
      </c>
      <c r="G979" s="105"/>
      <c r="H979" s="198">
        <v>978</v>
      </c>
    </row>
    <row r="980" spans="1:8" ht="17.25" customHeight="1">
      <c r="A980" s="114" t="s">
        <v>176</v>
      </c>
      <c r="B980" s="105" t="s">
        <v>821</v>
      </c>
      <c r="C980" s="119">
        <v>9</v>
      </c>
      <c r="D980" s="105" t="s">
        <v>298</v>
      </c>
      <c r="E980" s="105" t="s">
        <v>836</v>
      </c>
      <c r="F980" s="119">
        <v>240</v>
      </c>
      <c r="G980" s="105" t="s">
        <v>177</v>
      </c>
      <c r="H980" s="198">
        <v>978</v>
      </c>
    </row>
    <row r="981" spans="1:8" ht="17.25" customHeight="1">
      <c r="A981" s="173" t="s">
        <v>550</v>
      </c>
      <c r="B981" s="105" t="s">
        <v>821</v>
      </c>
      <c r="C981" s="119">
        <v>9</v>
      </c>
      <c r="D981" s="105" t="s">
        <v>298</v>
      </c>
      <c r="E981" s="105" t="s">
        <v>836</v>
      </c>
      <c r="F981" s="119">
        <v>350</v>
      </c>
      <c r="G981" s="105"/>
      <c r="H981" s="198">
        <v>90</v>
      </c>
    </row>
    <row r="982" spans="1:8" ht="17.25" customHeight="1">
      <c r="A982" s="114" t="s">
        <v>176</v>
      </c>
      <c r="B982" s="105" t="s">
        <v>821</v>
      </c>
      <c r="C982" s="119">
        <v>9</v>
      </c>
      <c r="D982" s="105" t="s">
        <v>298</v>
      </c>
      <c r="E982" s="105" t="s">
        <v>836</v>
      </c>
      <c r="F982" s="119">
        <v>350</v>
      </c>
      <c r="G982" s="105" t="s">
        <v>177</v>
      </c>
      <c r="H982" s="198">
        <v>90</v>
      </c>
    </row>
    <row r="983" spans="1:8" ht="24.75" customHeight="1" hidden="1">
      <c r="A983" s="114" t="s">
        <v>837</v>
      </c>
      <c r="B983" s="105" t="s">
        <v>821</v>
      </c>
      <c r="C983" s="119">
        <v>9</v>
      </c>
      <c r="D983" s="105" t="s">
        <v>298</v>
      </c>
      <c r="E983" s="105" t="s">
        <v>377</v>
      </c>
      <c r="F983" s="119"/>
      <c r="G983" s="105"/>
      <c r="H983" s="198">
        <v>0</v>
      </c>
    </row>
    <row r="984" spans="1:8" ht="27" customHeight="1" hidden="1">
      <c r="A984" s="114" t="s">
        <v>378</v>
      </c>
      <c r="B984" s="105" t="s">
        <v>821</v>
      </c>
      <c r="C984" s="119">
        <v>9</v>
      </c>
      <c r="D984" s="105" t="s">
        <v>298</v>
      </c>
      <c r="E984" s="105" t="s">
        <v>377</v>
      </c>
      <c r="F984" s="119">
        <v>730</v>
      </c>
      <c r="G984" s="105"/>
      <c r="H984" s="198">
        <v>0</v>
      </c>
    </row>
    <row r="985" spans="1:8" ht="27" customHeight="1" hidden="1">
      <c r="A985" s="114" t="s">
        <v>379</v>
      </c>
      <c r="B985" s="105" t="s">
        <v>821</v>
      </c>
      <c r="C985" s="119">
        <v>9</v>
      </c>
      <c r="D985" s="105" t="s">
        <v>298</v>
      </c>
      <c r="E985" s="105" t="s">
        <v>377</v>
      </c>
      <c r="F985" s="119">
        <v>730</v>
      </c>
      <c r="G985" s="105" t="s">
        <v>247</v>
      </c>
      <c r="H985" s="461"/>
    </row>
    <row r="986" spans="1:8" ht="21.75" customHeight="1" hidden="1">
      <c r="A986" s="114" t="s">
        <v>641</v>
      </c>
      <c r="B986" s="105" t="s">
        <v>821</v>
      </c>
      <c r="C986" s="119">
        <v>9</v>
      </c>
      <c r="D986" s="105" t="s">
        <v>298</v>
      </c>
      <c r="E986" s="105" t="s">
        <v>642</v>
      </c>
      <c r="F986" s="119"/>
      <c r="G986" s="105"/>
      <c r="H986" s="198">
        <v>0</v>
      </c>
    </row>
    <row r="987" spans="1:8" ht="34.5" customHeight="1" hidden="1">
      <c r="A987" s="114" t="s">
        <v>396</v>
      </c>
      <c r="B987" s="105" t="s">
        <v>821</v>
      </c>
      <c r="C987" s="119">
        <v>9</v>
      </c>
      <c r="D987" s="105" t="s">
        <v>298</v>
      </c>
      <c r="E987" s="105" t="s">
        <v>642</v>
      </c>
      <c r="F987" s="119">
        <v>610</v>
      </c>
      <c r="G987" s="105"/>
      <c r="H987" s="198">
        <v>0</v>
      </c>
    </row>
    <row r="988" spans="1:8" ht="28.5" customHeight="1" hidden="1">
      <c r="A988" s="67" t="s">
        <v>212</v>
      </c>
      <c r="B988" s="105" t="s">
        <v>821</v>
      </c>
      <c r="C988" s="119">
        <v>9</v>
      </c>
      <c r="D988" s="105" t="s">
        <v>298</v>
      </c>
      <c r="E988" s="105" t="s">
        <v>642</v>
      </c>
      <c r="F988" s="119">
        <v>610</v>
      </c>
      <c r="G988" s="105" t="s">
        <v>213</v>
      </c>
      <c r="H988" s="198">
        <v>0</v>
      </c>
    </row>
    <row r="989" spans="1:8" ht="45" customHeight="1" hidden="1">
      <c r="A989" s="67" t="s">
        <v>838</v>
      </c>
      <c r="B989" s="105" t="s">
        <v>821</v>
      </c>
      <c r="C989" s="119">
        <v>9</v>
      </c>
      <c r="D989" s="105" t="s">
        <v>298</v>
      </c>
      <c r="E989" s="105" t="s">
        <v>839</v>
      </c>
      <c r="F989" s="119"/>
      <c r="G989" s="105"/>
      <c r="H989" s="198">
        <v>0</v>
      </c>
    </row>
    <row r="990" spans="1:8" ht="34.5" customHeight="1" hidden="1">
      <c r="A990" s="67" t="s">
        <v>311</v>
      </c>
      <c r="B990" s="105" t="s">
        <v>821</v>
      </c>
      <c r="C990" s="119">
        <v>9</v>
      </c>
      <c r="D990" s="105" t="s">
        <v>298</v>
      </c>
      <c r="E990" s="105" t="s">
        <v>839</v>
      </c>
      <c r="F990" s="119">
        <v>240</v>
      </c>
      <c r="G990" s="105"/>
      <c r="H990" s="198">
        <v>0</v>
      </c>
    </row>
    <row r="991" spans="1:8" ht="17.25" customHeight="1" hidden="1">
      <c r="A991" s="67" t="s">
        <v>200</v>
      </c>
      <c r="B991" s="105" t="s">
        <v>821</v>
      </c>
      <c r="C991" s="119">
        <v>9</v>
      </c>
      <c r="D991" s="105" t="s">
        <v>298</v>
      </c>
      <c r="E991" s="105" t="s">
        <v>839</v>
      </c>
      <c r="F991" s="119">
        <v>240</v>
      </c>
      <c r="G991" s="105" t="s">
        <v>201</v>
      </c>
      <c r="H991" s="198">
        <v>0</v>
      </c>
    </row>
    <row r="992" spans="1:8" ht="33" customHeight="1">
      <c r="A992" s="67" t="s">
        <v>840</v>
      </c>
      <c r="B992" s="105" t="s">
        <v>821</v>
      </c>
      <c r="C992" s="119">
        <v>9</v>
      </c>
      <c r="D992" s="105" t="s">
        <v>298</v>
      </c>
      <c r="E992" s="105" t="s">
        <v>841</v>
      </c>
      <c r="F992" s="119"/>
      <c r="G992" s="105"/>
      <c r="H992" s="198">
        <v>1495.5</v>
      </c>
    </row>
    <row r="993" spans="1:8" ht="28.5" customHeight="1">
      <c r="A993" s="67" t="s">
        <v>311</v>
      </c>
      <c r="B993" s="105" t="s">
        <v>821</v>
      </c>
      <c r="C993" s="119">
        <v>9</v>
      </c>
      <c r="D993" s="105" t="s">
        <v>298</v>
      </c>
      <c r="E993" s="105" t="s">
        <v>841</v>
      </c>
      <c r="F993" s="119">
        <v>240</v>
      </c>
      <c r="G993" s="105"/>
      <c r="H993" s="198">
        <v>1495.5</v>
      </c>
    </row>
    <row r="994" spans="1:8" ht="17.25" customHeight="1">
      <c r="A994" s="67" t="s">
        <v>192</v>
      </c>
      <c r="B994" s="105" t="s">
        <v>821</v>
      </c>
      <c r="C994" s="119">
        <v>9</v>
      </c>
      <c r="D994" s="105" t="s">
        <v>298</v>
      </c>
      <c r="E994" s="105" t="s">
        <v>841</v>
      </c>
      <c r="F994" s="119">
        <v>240</v>
      </c>
      <c r="G994" s="105" t="s">
        <v>193</v>
      </c>
      <c r="H994" s="198">
        <v>1495.5</v>
      </c>
    </row>
    <row r="995" spans="1:8" ht="30.75" customHeight="1">
      <c r="A995" s="112" t="s">
        <v>842</v>
      </c>
      <c r="B995" s="105" t="s">
        <v>821</v>
      </c>
      <c r="C995" s="119">
        <v>9</v>
      </c>
      <c r="D995" s="105" t="s">
        <v>298</v>
      </c>
      <c r="E995" s="105" t="s">
        <v>843</v>
      </c>
      <c r="F995" s="119"/>
      <c r="G995" s="105"/>
      <c r="H995" s="198">
        <v>100</v>
      </c>
    </row>
    <row r="996" spans="1:8" ht="33.75" customHeight="1">
      <c r="A996" s="114" t="s">
        <v>311</v>
      </c>
      <c r="B996" s="105" t="s">
        <v>821</v>
      </c>
      <c r="C996" s="119">
        <v>9</v>
      </c>
      <c r="D996" s="105" t="s">
        <v>298</v>
      </c>
      <c r="E996" s="105" t="s">
        <v>843</v>
      </c>
      <c r="F996" s="119">
        <v>240</v>
      </c>
      <c r="G996" s="105"/>
      <c r="H996" s="198">
        <v>100</v>
      </c>
    </row>
    <row r="997" spans="1:8" ht="17.25" customHeight="1">
      <c r="A997" s="67" t="s">
        <v>176</v>
      </c>
      <c r="B997" s="105" t="s">
        <v>821</v>
      </c>
      <c r="C997" s="119">
        <v>9</v>
      </c>
      <c r="D997" s="105" t="s">
        <v>298</v>
      </c>
      <c r="E997" s="105" t="s">
        <v>843</v>
      </c>
      <c r="F997" s="119">
        <v>240</v>
      </c>
      <c r="G997" s="105" t="s">
        <v>177</v>
      </c>
      <c r="H997" s="198">
        <v>100</v>
      </c>
    </row>
    <row r="998" spans="1:8" ht="17.25" customHeight="1" hidden="1">
      <c r="A998" s="112" t="s">
        <v>550</v>
      </c>
      <c r="B998" s="105" t="s">
        <v>821</v>
      </c>
      <c r="C998" s="119">
        <v>9</v>
      </c>
      <c r="D998" s="105" t="s">
        <v>298</v>
      </c>
      <c r="E998" s="105" t="s">
        <v>843</v>
      </c>
      <c r="F998" s="119">
        <v>350</v>
      </c>
      <c r="G998" s="105"/>
      <c r="H998" s="198">
        <v>0</v>
      </c>
    </row>
    <row r="999" spans="1:8" ht="17.25" customHeight="1" hidden="1">
      <c r="A999" s="67" t="s">
        <v>176</v>
      </c>
      <c r="B999" s="105" t="s">
        <v>821</v>
      </c>
      <c r="C999" s="119">
        <v>9</v>
      </c>
      <c r="D999" s="105" t="s">
        <v>298</v>
      </c>
      <c r="E999" s="105" t="s">
        <v>843</v>
      </c>
      <c r="F999" s="119">
        <v>350</v>
      </c>
      <c r="G999" s="105" t="s">
        <v>177</v>
      </c>
      <c r="H999" s="198">
        <v>0</v>
      </c>
    </row>
    <row r="1000" spans="1:8" ht="57" customHeight="1">
      <c r="A1000" s="113" t="s">
        <v>1010</v>
      </c>
      <c r="B1000" s="105" t="s">
        <v>821</v>
      </c>
      <c r="C1000" s="119">
        <v>9</v>
      </c>
      <c r="D1000" s="105" t="s">
        <v>298</v>
      </c>
      <c r="E1000" s="105" t="s">
        <v>844</v>
      </c>
      <c r="F1000" s="119"/>
      <c r="G1000" s="105"/>
      <c r="H1000" s="198">
        <v>922.5</v>
      </c>
    </row>
    <row r="1001" spans="1:8" ht="17.25" customHeight="1">
      <c r="A1001" s="113" t="s">
        <v>396</v>
      </c>
      <c r="B1001" s="105" t="s">
        <v>821</v>
      </c>
      <c r="C1001" s="119">
        <v>9</v>
      </c>
      <c r="D1001" s="105" t="s">
        <v>298</v>
      </c>
      <c r="E1001" s="105" t="s">
        <v>844</v>
      </c>
      <c r="F1001" s="119">
        <v>610</v>
      </c>
      <c r="G1001" s="105"/>
      <c r="H1001" s="198">
        <v>922.5</v>
      </c>
    </row>
    <row r="1002" spans="1:8" ht="17.25" customHeight="1">
      <c r="A1002" s="67" t="s">
        <v>230</v>
      </c>
      <c r="B1002" s="105" t="s">
        <v>821</v>
      </c>
      <c r="C1002" s="119">
        <v>9</v>
      </c>
      <c r="D1002" s="105" t="s">
        <v>298</v>
      </c>
      <c r="E1002" s="105" t="s">
        <v>844</v>
      </c>
      <c r="F1002" s="119">
        <v>610</v>
      </c>
      <c r="G1002" s="105" t="s">
        <v>231</v>
      </c>
      <c r="H1002" s="198">
        <v>922.5</v>
      </c>
    </row>
    <row r="1003" spans="1:8" ht="27" customHeight="1" hidden="1">
      <c r="A1003" s="112" t="s">
        <v>845</v>
      </c>
      <c r="B1003" s="105" t="s">
        <v>821</v>
      </c>
      <c r="C1003" s="119">
        <v>9</v>
      </c>
      <c r="D1003" s="105" t="s">
        <v>298</v>
      </c>
      <c r="E1003" s="105" t="s">
        <v>846</v>
      </c>
      <c r="F1003" s="119"/>
      <c r="G1003" s="105"/>
      <c r="H1003" s="198">
        <v>0</v>
      </c>
    </row>
    <row r="1004" spans="1:8" ht="27" customHeight="1" hidden="1">
      <c r="A1004" s="112" t="s">
        <v>311</v>
      </c>
      <c r="B1004" s="105" t="s">
        <v>821</v>
      </c>
      <c r="C1004" s="119">
        <v>9</v>
      </c>
      <c r="D1004" s="105" t="s">
        <v>298</v>
      </c>
      <c r="E1004" s="105" t="s">
        <v>846</v>
      </c>
      <c r="F1004" s="119">
        <v>240</v>
      </c>
      <c r="G1004" s="105"/>
      <c r="H1004" s="198">
        <v>0</v>
      </c>
    </row>
    <row r="1005" spans="1:8" ht="23.25" customHeight="1" hidden="1">
      <c r="A1005" s="67" t="s">
        <v>180</v>
      </c>
      <c r="B1005" s="105" t="s">
        <v>821</v>
      </c>
      <c r="C1005" s="119">
        <v>9</v>
      </c>
      <c r="D1005" s="105" t="s">
        <v>298</v>
      </c>
      <c r="E1005" s="105" t="s">
        <v>846</v>
      </c>
      <c r="F1005" s="119">
        <v>240</v>
      </c>
      <c r="G1005" s="105" t="s">
        <v>181</v>
      </c>
      <c r="H1005" s="198">
        <v>0</v>
      </c>
    </row>
    <row r="1006" spans="1:8" ht="24" customHeight="1">
      <c r="A1006" s="114" t="s">
        <v>847</v>
      </c>
      <c r="B1006" s="105" t="s">
        <v>821</v>
      </c>
      <c r="C1006" s="119">
        <v>9</v>
      </c>
      <c r="D1006" s="105" t="s">
        <v>298</v>
      </c>
      <c r="E1006" s="105" t="s">
        <v>848</v>
      </c>
      <c r="F1006" s="119"/>
      <c r="G1006" s="105"/>
      <c r="H1006" s="198">
        <v>162</v>
      </c>
    </row>
    <row r="1007" spans="1:8" ht="24" customHeight="1">
      <c r="A1007" s="114" t="s">
        <v>849</v>
      </c>
      <c r="B1007" s="105" t="s">
        <v>821</v>
      </c>
      <c r="C1007" s="119">
        <v>9</v>
      </c>
      <c r="D1007" s="105" t="s">
        <v>298</v>
      </c>
      <c r="E1007" s="105" t="s">
        <v>848</v>
      </c>
      <c r="F1007" s="119">
        <v>830</v>
      </c>
      <c r="G1007" s="105"/>
      <c r="H1007" s="198">
        <v>32</v>
      </c>
    </row>
    <row r="1008" spans="1:8" ht="22.5" customHeight="1">
      <c r="A1008" s="67" t="s">
        <v>176</v>
      </c>
      <c r="B1008" s="105" t="s">
        <v>821</v>
      </c>
      <c r="C1008" s="119">
        <v>9</v>
      </c>
      <c r="D1008" s="105" t="s">
        <v>298</v>
      </c>
      <c r="E1008" s="105" t="s">
        <v>848</v>
      </c>
      <c r="F1008" s="119">
        <v>830</v>
      </c>
      <c r="G1008" s="105" t="s">
        <v>177</v>
      </c>
      <c r="H1008" s="198">
        <v>32</v>
      </c>
    </row>
    <row r="1009" spans="1:8" ht="17.25" customHeight="1">
      <c r="A1009" s="173" t="s">
        <v>387</v>
      </c>
      <c r="B1009" s="105" t="s">
        <v>821</v>
      </c>
      <c r="C1009" s="119">
        <v>9</v>
      </c>
      <c r="D1009" s="105" t="s">
        <v>298</v>
      </c>
      <c r="E1009" s="105" t="s">
        <v>848</v>
      </c>
      <c r="F1009" s="119">
        <v>850</v>
      </c>
      <c r="G1009" s="105"/>
      <c r="H1009" s="198">
        <v>130</v>
      </c>
    </row>
    <row r="1010" spans="1:8" ht="18" customHeight="1">
      <c r="A1010" s="67" t="s">
        <v>176</v>
      </c>
      <c r="B1010" s="105" t="s">
        <v>821</v>
      </c>
      <c r="C1010" s="119">
        <v>9</v>
      </c>
      <c r="D1010" s="105" t="s">
        <v>298</v>
      </c>
      <c r="E1010" s="105" t="s">
        <v>848</v>
      </c>
      <c r="F1010" s="119">
        <v>850</v>
      </c>
      <c r="G1010" s="105" t="s">
        <v>177</v>
      </c>
      <c r="H1010" s="198">
        <v>130</v>
      </c>
    </row>
    <row r="1011" spans="1:8" ht="18" customHeight="1" hidden="1">
      <c r="A1011" s="67" t="s">
        <v>850</v>
      </c>
      <c r="B1011" s="105" t="s">
        <v>821</v>
      </c>
      <c r="C1011" s="119">
        <v>9</v>
      </c>
      <c r="D1011" s="105" t="s">
        <v>298</v>
      </c>
      <c r="E1011" s="105" t="s">
        <v>851</v>
      </c>
      <c r="F1011" s="119"/>
      <c r="G1011" s="105"/>
      <c r="H1011" s="198">
        <v>0</v>
      </c>
    </row>
    <row r="1012" spans="1:8" ht="24" customHeight="1" hidden="1">
      <c r="A1012" s="67" t="s">
        <v>311</v>
      </c>
      <c r="B1012" s="105" t="s">
        <v>821</v>
      </c>
      <c r="C1012" s="119">
        <v>9</v>
      </c>
      <c r="D1012" s="105" t="s">
        <v>298</v>
      </c>
      <c r="E1012" s="105" t="s">
        <v>851</v>
      </c>
      <c r="F1012" s="119">
        <v>240</v>
      </c>
      <c r="G1012" s="105"/>
      <c r="H1012" s="198">
        <v>0</v>
      </c>
    </row>
    <row r="1013" spans="1:8" ht="25.5" customHeight="1" hidden="1">
      <c r="A1013" s="67" t="s">
        <v>192</v>
      </c>
      <c r="B1013" s="105" t="s">
        <v>821</v>
      </c>
      <c r="C1013" s="119">
        <v>9</v>
      </c>
      <c r="D1013" s="105" t="s">
        <v>298</v>
      </c>
      <c r="E1013" s="105" t="s">
        <v>851</v>
      </c>
      <c r="F1013" s="119">
        <v>240</v>
      </c>
      <c r="G1013" s="105" t="s">
        <v>193</v>
      </c>
      <c r="H1013" s="198">
        <v>0</v>
      </c>
    </row>
    <row r="1014" spans="1:8" ht="33" customHeight="1" hidden="1">
      <c r="A1014" s="67" t="s">
        <v>1024</v>
      </c>
      <c r="B1014" s="115" t="s">
        <v>821</v>
      </c>
      <c r="C1014" s="115" t="s">
        <v>634</v>
      </c>
      <c r="D1014" s="115" t="s">
        <v>298</v>
      </c>
      <c r="E1014" s="115" t="s">
        <v>1025</v>
      </c>
      <c r="F1014" s="115"/>
      <c r="G1014" s="105"/>
      <c r="H1014" s="198">
        <v>0</v>
      </c>
    </row>
    <row r="1015" spans="1:8" ht="26.25" customHeight="1" hidden="1">
      <c r="A1015" s="67" t="s">
        <v>311</v>
      </c>
      <c r="B1015" s="115" t="s">
        <v>821</v>
      </c>
      <c r="C1015" s="115" t="s">
        <v>634</v>
      </c>
      <c r="D1015" s="115" t="s">
        <v>298</v>
      </c>
      <c r="E1015" s="115" t="s">
        <v>1025</v>
      </c>
      <c r="F1015" s="115" t="s">
        <v>312</v>
      </c>
      <c r="G1015" s="105"/>
      <c r="H1015" s="198">
        <v>0</v>
      </c>
    </row>
    <row r="1016" spans="1:8" ht="17.25" customHeight="1" hidden="1">
      <c r="A1016" s="67" t="s">
        <v>192</v>
      </c>
      <c r="B1016" s="115" t="s">
        <v>821</v>
      </c>
      <c r="C1016" s="115" t="s">
        <v>634</v>
      </c>
      <c r="D1016" s="115" t="s">
        <v>298</v>
      </c>
      <c r="E1016" s="115" t="s">
        <v>1025</v>
      </c>
      <c r="F1016" s="115" t="s">
        <v>312</v>
      </c>
      <c r="G1016" s="105" t="s">
        <v>193</v>
      </c>
      <c r="H1016" s="198">
        <v>0</v>
      </c>
    </row>
    <row r="1017" spans="1:8" ht="21" customHeight="1" hidden="1">
      <c r="A1017" s="113" t="s">
        <v>852</v>
      </c>
      <c r="B1017" s="105" t="s">
        <v>821</v>
      </c>
      <c r="C1017" s="119">
        <v>9</v>
      </c>
      <c r="D1017" s="105" t="s">
        <v>298</v>
      </c>
      <c r="E1017" s="105" t="s">
        <v>853</v>
      </c>
      <c r="F1017" s="119"/>
      <c r="G1017" s="105"/>
      <c r="H1017" s="198">
        <v>0</v>
      </c>
    </row>
    <row r="1018" spans="1:8" ht="22.5" customHeight="1" hidden="1">
      <c r="A1018" s="113" t="s">
        <v>311</v>
      </c>
      <c r="B1018" s="105" t="s">
        <v>821</v>
      </c>
      <c r="C1018" s="119">
        <v>9</v>
      </c>
      <c r="D1018" s="105" t="s">
        <v>298</v>
      </c>
      <c r="E1018" s="105" t="s">
        <v>853</v>
      </c>
      <c r="F1018" s="119">
        <v>240</v>
      </c>
      <c r="G1018" s="105"/>
      <c r="H1018" s="198">
        <v>0</v>
      </c>
    </row>
    <row r="1019" spans="1:8" ht="24" customHeight="1" hidden="1">
      <c r="A1019" s="67" t="s">
        <v>176</v>
      </c>
      <c r="B1019" s="105" t="s">
        <v>821</v>
      </c>
      <c r="C1019" s="119">
        <v>9</v>
      </c>
      <c r="D1019" s="105" t="s">
        <v>298</v>
      </c>
      <c r="E1019" s="105" t="s">
        <v>853</v>
      </c>
      <c r="F1019" s="119">
        <v>240</v>
      </c>
      <c r="G1019" s="105" t="s">
        <v>177</v>
      </c>
      <c r="H1019" s="198">
        <v>0</v>
      </c>
    </row>
    <row r="1020" spans="1:8" ht="17.25" customHeight="1">
      <c r="A1020" s="114" t="s">
        <v>854</v>
      </c>
      <c r="B1020" s="105" t="s">
        <v>821</v>
      </c>
      <c r="C1020" s="119">
        <v>9</v>
      </c>
      <c r="D1020" s="105" t="s">
        <v>298</v>
      </c>
      <c r="E1020" s="105" t="s">
        <v>855</v>
      </c>
      <c r="F1020" s="119"/>
      <c r="G1020" s="105"/>
      <c r="H1020" s="198">
        <v>20</v>
      </c>
    </row>
    <row r="1021" spans="1:8" ht="31.5" customHeight="1">
      <c r="A1021" s="114" t="s">
        <v>311</v>
      </c>
      <c r="B1021" s="105" t="s">
        <v>821</v>
      </c>
      <c r="C1021" s="119">
        <v>9</v>
      </c>
      <c r="D1021" s="105" t="s">
        <v>298</v>
      </c>
      <c r="E1021" s="105" t="s">
        <v>855</v>
      </c>
      <c r="F1021" s="119">
        <v>240</v>
      </c>
      <c r="G1021" s="105"/>
      <c r="H1021" s="198">
        <v>20</v>
      </c>
    </row>
    <row r="1022" spans="1:8" ht="17.25" customHeight="1">
      <c r="A1022" s="67" t="s">
        <v>186</v>
      </c>
      <c r="B1022" s="105" t="s">
        <v>821</v>
      </c>
      <c r="C1022" s="119">
        <v>9</v>
      </c>
      <c r="D1022" s="105" t="s">
        <v>298</v>
      </c>
      <c r="E1022" s="105" t="s">
        <v>855</v>
      </c>
      <c r="F1022" s="119">
        <v>240</v>
      </c>
      <c r="G1022" s="105" t="s">
        <v>187</v>
      </c>
      <c r="H1022" s="198">
        <v>20</v>
      </c>
    </row>
    <row r="1023" spans="1:8" ht="33" customHeight="1">
      <c r="A1023" s="67" t="s">
        <v>856</v>
      </c>
      <c r="B1023" s="105" t="s">
        <v>821</v>
      </c>
      <c r="C1023" s="119">
        <v>9</v>
      </c>
      <c r="D1023" s="105" t="s">
        <v>298</v>
      </c>
      <c r="E1023" s="105" t="s">
        <v>857</v>
      </c>
      <c r="F1023" s="119"/>
      <c r="G1023" s="105"/>
      <c r="H1023" s="198">
        <v>1200</v>
      </c>
    </row>
    <row r="1024" spans="1:8" ht="26.25" customHeight="1">
      <c r="A1024" s="67" t="s">
        <v>311</v>
      </c>
      <c r="B1024" s="105" t="s">
        <v>821</v>
      </c>
      <c r="C1024" s="119">
        <v>9</v>
      </c>
      <c r="D1024" s="105" t="s">
        <v>298</v>
      </c>
      <c r="E1024" s="105" t="s">
        <v>857</v>
      </c>
      <c r="F1024" s="119">
        <v>240</v>
      </c>
      <c r="G1024" s="105"/>
      <c r="H1024" s="198">
        <v>1200</v>
      </c>
    </row>
    <row r="1025" spans="1:8" ht="17.25" customHeight="1">
      <c r="A1025" s="67" t="s">
        <v>192</v>
      </c>
      <c r="B1025" s="105" t="s">
        <v>821</v>
      </c>
      <c r="C1025" s="119">
        <v>9</v>
      </c>
      <c r="D1025" s="105" t="s">
        <v>298</v>
      </c>
      <c r="E1025" s="105" t="s">
        <v>857</v>
      </c>
      <c r="F1025" s="119">
        <v>240</v>
      </c>
      <c r="G1025" s="105" t="s">
        <v>193</v>
      </c>
      <c r="H1025" s="198">
        <v>1200</v>
      </c>
    </row>
    <row r="1026" spans="1:8" ht="18.75" customHeight="1">
      <c r="A1026" s="113" t="s">
        <v>858</v>
      </c>
      <c r="B1026" s="105" t="s">
        <v>821</v>
      </c>
      <c r="C1026" s="119">
        <v>9</v>
      </c>
      <c r="D1026" s="105" t="s">
        <v>298</v>
      </c>
      <c r="E1026" s="105" t="s">
        <v>859</v>
      </c>
      <c r="F1026" s="119"/>
      <c r="G1026" s="105"/>
      <c r="H1026" s="198">
        <v>300</v>
      </c>
    </row>
    <row r="1027" spans="1:8" ht="33" customHeight="1">
      <c r="A1027" s="113" t="s">
        <v>311</v>
      </c>
      <c r="B1027" s="105" t="s">
        <v>821</v>
      </c>
      <c r="C1027" s="119">
        <v>9</v>
      </c>
      <c r="D1027" s="105" t="s">
        <v>298</v>
      </c>
      <c r="E1027" s="105" t="s">
        <v>859</v>
      </c>
      <c r="F1027" s="119">
        <v>240</v>
      </c>
      <c r="G1027" s="105"/>
      <c r="H1027" s="198">
        <v>300</v>
      </c>
    </row>
    <row r="1028" spans="1:8" ht="17.25" customHeight="1">
      <c r="A1028" s="67" t="s">
        <v>192</v>
      </c>
      <c r="B1028" s="105" t="s">
        <v>821</v>
      </c>
      <c r="C1028" s="119">
        <v>9</v>
      </c>
      <c r="D1028" s="105" t="s">
        <v>298</v>
      </c>
      <c r="E1028" s="105" t="s">
        <v>859</v>
      </c>
      <c r="F1028" s="119">
        <v>240</v>
      </c>
      <c r="G1028" s="105" t="s">
        <v>193</v>
      </c>
      <c r="H1028" s="198">
        <v>300</v>
      </c>
    </row>
    <row r="1029" spans="1:8" ht="48.75" customHeight="1">
      <c r="A1029" s="110" t="s">
        <v>860</v>
      </c>
      <c r="B1029" s="105" t="s">
        <v>821</v>
      </c>
      <c r="C1029" s="119">
        <v>9</v>
      </c>
      <c r="D1029" s="105" t="s">
        <v>298</v>
      </c>
      <c r="E1029" s="115" t="s">
        <v>861</v>
      </c>
      <c r="F1029" s="119"/>
      <c r="G1029" s="119"/>
      <c r="H1029" s="198">
        <v>26.9</v>
      </c>
    </row>
    <row r="1030" spans="1:8" ht="30" customHeight="1">
      <c r="A1030" s="114" t="s">
        <v>311</v>
      </c>
      <c r="B1030" s="105" t="s">
        <v>821</v>
      </c>
      <c r="C1030" s="119">
        <v>9</v>
      </c>
      <c r="D1030" s="105" t="s">
        <v>298</v>
      </c>
      <c r="E1030" s="115" t="s">
        <v>861</v>
      </c>
      <c r="F1030" s="119">
        <v>240</v>
      </c>
      <c r="G1030" s="119"/>
      <c r="H1030" s="198">
        <v>26.9</v>
      </c>
    </row>
    <row r="1031" spans="1:8" ht="20.25" customHeight="1">
      <c r="A1031" s="110" t="s">
        <v>170</v>
      </c>
      <c r="B1031" s="105" t="s">
        <v>821</v>
      </c>
      <c r="C1031" s="119">
        <v>9</v>
      </c>
      <c r="D1031" s="105" t="s">
        <v>298</v>
      </c>
      <c r="E1031" s="115" t="s">
        <v>861</v>
      </c>
      <c r="F1031" s="119">
        <v>240</v>
      </c>
      <c r="G1031" s="105" t="s">
        <v>171</v>
      </c>
      <c r="H1031" s="198">
        <v>26.9</v>
      </c>
    </row>
    <row r="1032" spans="1:8" ht="33" customHeight="1" hidden="1">
      <c r="A1032" s="114" t="s">
        <v>862</v>
      </c>
      <c r="B1032" s="105" t="s">
        <v>821</v>
      </c>
      <c r="C1032" s="119">
        <v>9</v>
      </c>
      <c r="D1032" s="105" t="s">
        <v>298</v>
      </c>
      <c r="E1032" s="115" t="s">
        <v>863</v>
      </c>
      <c r="F1032" s="119"/>
      <c r="G1032" s="105"/>
      <c r="H1032" s="198">
        <v>0</v>
      </c>
    </row>
    <row r="1033" spans="1:8" ht="24" customHeight="1" hidden="1">
      <c r="A1033" s="114" t="s">
        <v>311</v>
      </c>
      <c r="B1033" s="105" t="s">
        <v>821</v>
      </c>
      <c r="C1033" s="119">
        <v>9</v>
      </c>
      <c r="D1033" s="105" t="s">
        <v>298</v>
      </c>
      <c r="E1033" s="115" t="s">
        <v>863</v>
      </c>
      <c r="F1033" s="119">
        <v>240</v>
      </c>
      <c r="G1033" s="105"/>
      <c r="H1033" s="198">
        <v>0</v>
      </c>
    </row>
    <row r="1034" spans="1:8" ht="24" customHeight="1" hidden="1">
      <c r="A1034" s="67" t="s">
        <v>176</v>
      </c>
      <c r="B1034" s="105" t="s">
        <v>821</v>
      </c>
      <c r="C1034" s="119">
        <v>9</v>
      </c>
      <c r="D1034" s="105" t="s">
        <v>298</v>
      </c>
      <c r="E1034" s="115" t="s">
        <v>863</v>
      </c>
      <c r="F1034" s="119">
        <v>240</v>
      </c>
      <c r="G1034" s="105" t="s">
        <v>177</v>
      </c>
      <c r="H1034" s="198">
        <v>0</v>
      </c>
    </row>
    <row r="1035" spans="1:8" ht="72" customHeight="1">
      <c r="A1035" s="113" t="s">
        <v>1016</v>
      </c>
      <c r="B1035" s="105" t="s">
        <v>821</v>
      </c>
      <c r="C1035" s="105" t="s">
        <v>634</v>
      </c>
      <c r="D1035" s="105" t="s">
        <v>298</v>
      </c>
      <c r="E1035" s="105" t="s">
        <v>1015</v>
      </c>
      <c r="F1035" s="119"/>
      <c r="G1035" s="119"/>
      <c r="H1035" s="198">
        <v>100</v>
      </c>
    </row>
    <row r="1036" spans="1:8" ht="31.5" customHeight="1">
      <c r="A1036" s="113" t="s">
        <v>311</v>
      </c>
      <c r="B1036" s="105" t="s">
        <v>821</v>
      </c>
      <c r="C1036" s="105" t="s">
        <v>634</v>
      </c>
      <c r="D1036" s="105" t="s">
        <v>298</v>
      </c>
      <c r="E1036" s="105" t="s">
        <v>1015</v>
      </c>
      <c r="F1036" s="119">
        <v>240</v>
      </c>
      <c r="G1036" s="119"/>
      <c r="H1036" s="198">
        <v>100</v>
      </c>
    </row>
    <row r="1037" spans="1:8" ht="24" customHeight="1">
      <c r="A1037" s="114" t="s">
        <v>176</v>
      </c>
      <c r="B1037" s="105" t="s">
        <v>821</v>
      </c>
      <c r="C1037" s="105" t="s">
        <v>634</v>
      </c>
      <c r="D1037" s="105" t="s">
        <v>298</v>
      </c>
      <c r="E1037" s="105" t="s">
        <v>1015</v>
      </c>
      <c r="F1037" s="119">
        <v>240</v>
      </c>
      <c r="G1037" s="105" t="s">
        <v>177</v>
      </c>
      <c r="H1037" s="198">
        <v>100</v>
      </c>
    </row>
    <row r="1038" spans="1:8" ht="42.75" customHeight="1">
      <c r="A1038" s="227" t="s">
        <v>1053</v>
      </c>
      <c r="B1038" s="115" t="s">
        <v>821</v>
      </c>
      <c r="C1038" s="115" t="s">
        <v>634</v>
      </c>
      <c r="D1038" s="115" t="s">
        <v>298</v>
      </c>
      <c r="E1038" s="115" t="s">
        <v>1051</v>
      </c>
      <c r="F1038" s="115"/>
      <c r="G1038" s="105"/>
      <c r="H1038" s="198">
        <v>517.3</v>
      </c>
    </row>
    <row r="1039" spans="1:8" ht="30" customHeight="1">
      <c r="A1039" s="168" t="s">
        <v>311</v>
      </c>
      <c r="B1039" s="115" t="s">
        <v>821</v>
      </c>
      <c r="C1039" s="115" t="s">
        <v>634</v>
      </c>
      <c r="D1039" s="115" t="s">
        <v>298</v>
      </c>
      <c r="E1039" s="115" t="s">
        <v>1051</v>
      </c>
      <c r="F1039" s="115" t="s">
        <v>312</v>
      </c>
      <c r="G1039" s="105"/>
      <c r="H1039" s="198">
        <v>517.3</v>
      </c>
    </row>
    <row r="1040" spans="1:8" ht="12" customHeight="1">
      <c r="A1040" s="124" t="s">
        <v>196</v>
      </c>
      <c r="B1040" s="115" t="s">
        <v>821</v>
      </c>
      <c r="C1040" s="115" t="s">
        <v>634</v>
      </c>
      <c r="D1040" s="115" t="s">
        <v>298</v>
      </c>
      <c r="E1040" s="115" t="s">
        <v>1051</v>
      </c>
      <c r="F1040" s="115" t="s">
        <v>312</v>
      </c>
      <c r="G1040" s="105" t="s">
        <v>197</v>
      </c>
      <c r="H1040" s="198">
        <v>517.3</v>
      </c>
    </row>
    <row r="1041" spans="1:8" ht="28.5" customHeight="1">
      <c r="A1041" s="227" t="s">
        <v>1054</v>
      </c>
      <c r="B1041" s="115" t="s">
        <v>821</v>
      </c>
      <c r="C1041" s="115" t="s">
        <v>634</v>
      </c>
      <c r="D1041" s="115" t="s">
        <v>298</v>
      </c>
      <c r="E1041" s="115" t="s">
        <v>1052</v>
      </c>
      <c r="F1041" s="115"/>
      <c r="G1041" s="105"/>
      <c r="H1041" s="198">
        <v>10.2</v>
      </c>
    </row>
    <row r="1042" spans="1:8" ht="29.25" customHeight="1">
      <c r="A1042" s="168" t="s">
        <v>311</v>
      </c>
      <c r="B1042" s="115" t="s">
        <v>821</v>
      </c>
      <c r="C1042" s="115" t="s">
        <v>634</v>
      </c>
      <c r="D1042" s="115" t="s">
        <v>298</v>
      </c>
      <c r="E1042" s="115" t="s">
        <v>1052</v>
      </c>
      <c r="F1042" s="115" t="s">
        <v>312</v>
      </c>
      <c r="G1042" s="105"/>
      <c r="H1042" s="198">
        <v>10.2</v>
      </c>
    </row>
    <row r="1043" spans="1:8" ht="14.25" customHeight="1">
      <c r="A1043" s="124" t="s">
        <v>196</v>
      </c>
      <c r="B1043" s="115" t="s">
        <v>821</v>
      </c>
      <c r="C1043" s="115" t="s">
        <v>634</v>
      </c>
      <c r="D1043" s="115" t="s">
        <v>298</v>
      </c>
      <c r="E1043" s="115" t="s">
        <v>1052</v>
      </c>
      <c r="F1043" s="115" t="s">
        <v>312</v>
      </c>
      <c r="G1043" s="105" t="s">
        <v>197</v>
      </c>
      <c r="H1043" s="198">
        <v>10.2</v>
      </c>
    </row>
    <row r="1044" spans="1:8" ht="33" customHeight="1">
      <c r="A1044" s="168" t="s">
        <v>1065</v>
      </c>
      <c r="B1044" s="115" t="s">
        <v>821</v>
      </c>
      <c r="C1044" s="115" t="s">
        <v>634</v>
      </c>
      <c r="D1044" s="115" t="s">
        <v>298</v>
      </c>
      <c r="E1044" s="115" t="s">
        <v>1064</v>
      </c>
      <c r="F1044" s="115"/>
      <c r="G1044" s="105"/>
      <c r="H1044" s="198">
        <v>880</v>
      </c>
    </row>
    <row r="1045" spans="1:8" ht="30" customHeight="1">
      <c r="A1045" s="168" t="s">
        <v>311</v>
      </c>
      <c r="B1045" s="115" t="s">
        <v>821</v>
      </c>
      <c r="C1045" s="115" t="s">
        <v>634</v>
      </c>
      <c r="D1045" s="115" t="s">
        <v>298</v>
      </c>
      <c r="E1045" s="115" t="s">
        <v>1064</v>
      </c>
      <c r="F1045" s="115" t="s">
        <v>312</v>
      </c>
      <c r="G1045" s="105"/>
      <c r="H1045" s="198">
        <v>880</v>
      </c>
    </row>
    <row r="1046" spans="1:8" ht="18" customHeight="1">
      <c r="A1046" s="67" t="s">
        <v>192</v>
      </c>
      <c r="B1046" s="115" t="s">
        <v>821</v>
      </c>
      <c r="C1046" s="115" t="s">
        <v>634</v>
      </c>
      <c r="D1046" s="115" t="s">
        <v>298</v>
      </c>
      <c r="E1046" s="115" t="s">
        <v>1064</v>
      </c>
      <c r="F1046" s="115" t="s">
        <v>312</v>
      </c>
      <c r="G1046" s="105" t="s">
        <v>193</v>
      </c>
      <c r="H1046" s="198">
        <v>880</v>
      </c>
    </row>
    <row r="1047" spans="1:8" ht="18" customHeight="1">
      <c r="A1047" s="210" t="s">
        <v>1354</v>
      </c>
      <c r="B1047" s="105" t="s">
        <v>821</v>
      </c>
      <c r="C1047" s="105" t="s">
        <v>634</v>
      </c>
      <c r="D1047" s="115" t="s">
        <v>298</v>
      </c>
      <c r="E1047" s="105" t="s">
        <v>1353</v>
      </c>
      <c r="F1047" s="126"/>
      <c r="G1047" s="105"/>
      <c r="H1047" s="198">
        <v>100</v>
      </c>
    </row>
    <row r="1048" spans="1:8" ht="30" customHeight="1">
      <c r="A1048" s="114" t="s">
        <v>311</v>
      </c>
      <c r="B1048" s="105" t="s">
        <v>821</v>
      </c>
      <c r="C1048" s="105" t="s">
        <v>634</v>
      </c>
      <c r="D1048" s="115" t="s">
        <v>298</v>
      </c>
      <c r="E1048" s="105" t="s">
        <v>1353</v>
      </c>
      <c r="F1048" s="126">
        <v>240</v>
      </c>
      <c r="G1048" s="105"/>
      <c r="H1048" s="198">
        <v>100</v>
      </c>
    </row>
    <row r="1049" spans="1:8" ht="18" customHeight="1">
      <c r="A1049" s="128" t="s">
        <v>198</v>
      </c>
      <c r="B1049" s="105" t="s">
        <v>821</v>
      </c>
      <c r="C1049" s="105" t="s">
        <v>634</v>
      </c>
      <c r="D1049" s="115" t="s">
        <v>298</v>
      </c>
      <c r="E1049" s="105" t="s">
        <v>1353</v>
      </c>
      <c r="F1049" s="126">
        <v>240</v>
      </c>
      <c r="G1049" s="105" t="s">
        <v>199</v>
      </c>
      <c r="H1049" s="198">
        <v>100</v>
      </c>
    </row>
    <row r="1050" spans="1:8" ht="18" customHeight="1">
      <c r="A1050" s="168" t="s">
        <v>1365</v>
      </c>
      <c r="B1050" s="115" t="s">
        <v>821</v>
      </c>
      <c r="C1050" s="115" t="s">
        <v>634</v>
      </c>
      <c r="D1050" s="115" t="s">
        <v>298</v>
      </c>
      <c r="E1050" s="115" t="s">
        <v>1364</v>
      </c>
      <c r="F1050" s="115"/>
      <c r="G1050" s="105"/>
      <c r="H1050" s="198">
        <v>170</v>
      </c>
    </row>
    <row r="1051" spans="1:8" ht="28.5" customHeight="1">
      <c r="A1051" s="168" t="s">
        <v>311</v>
      </c>
      <c r="B1051" s="115" t="s">
        <v>821</v>
      </c>
      <c r="C1051" s="115" t="s">
        <v>634</v>
      </c>
      <c r="D1051" s="115" t="s">
        <v>298</v>
      </c>
      <c r="E1051" s="115" t="s">
        <v>1364</v>
      </c>
      <c r="F1051" s="115" t="s">
        <v>312</v>
      </c>
      <c r="G1051" s="105"/>
      <c r="H1051" s="198">
        <v>170</v>
      </c>
    </row>
    <row r="1052" spans="1:8" ht="18" customHeight="1">
      <c r="A1052" s="67" t="s">
        <v>192</v>
      </c>
      <c r="B1052" s="115" t="s">
        <v>821</v>
      </c>
      <c r="C1052" s="115" t="s">
        <v>634</v>
      </c>
      <c r="D1052" s="115" t="s">
        <v>298</v>
      </c>
      <c r="E1052" s="115" t="s">
        <v>1364</v>
      </c>
      <c r="F1052" s="115" t="s">
        <v>312</v>
      </c>
      <c r="G1052" s="105" t="s">
        <v>193</v>
      </c>
      <c r="H1052" s="198">
        <v>170</v>
      </c>
    </row>
    <row r="1053" spans="1:8" ht="18" customHeight="1">
      <c r="A1053" s="173" t="s">
        <v>1441</v>
      </c>
      <c r="B1053" s="105" t="s">
        <v>821</v>
      </c>
      <c r="C1053" s="105" t="s">
        <v>634</v>
      </c>
      <c r="D1053" s="115" t="s">
        <v>298</v>
      </c>
      <c r="E1053" s="105" t="s">
        <v>1442</v>
      </c>
      <c r="F1053" s="115"/>
      <c r="G1053" s="105"/>
      <c r="H1053" s="198">
        <v>67</v>
      </c>
    </row>
    <row r="1054" spans="1:8" ht="27.75" customHeight="1">
      <c r="A1054" s="67" t="s">
        <v>330</v>
      </c>
      <c r="B1054" s="105" t="s">
        <v>821</v>
      </c>
      <c r="C1054" s="105" t="s">
        <v>634</v>
      </c>
      <c r="D1054" s="115" t="s">
        <v>298</v>
      </c>
      <c r="E1054" s="105" t="s">
        <v>1442</v>
      </c>
      <c r="F1054" s="115" t="s">
        <v>331</v>
      </c>
      <c r="G1054" s="105"/>
      <c r="H1054" s="198">
        <v>67</v>
      </c>
    </row>
    <row r="1055" spans="1:8" ht="18" customHeight="1">
      <c r="A1055" s="114" t="s">
        <v>176</v>
      </c>
      <c r="B1055" s="105" t="s">
        <v>821</v>
      </c>
      <c r="C1055" s="105" t="s">
        <v>634</v>
      </c>
      <c r="D1055" s="115" t="s">
        <v>298</v>
      </c>
      <c r="E1055" s="105" t="s">
        <v>1442</v>
      </c>
      <c r="F1055" s="115" t="s">
        <v>331</v>
      </c>
      <c r="G1055" s="105" t="s">
        <v>177</v>
      </c>
      <c r="H1055" s="198">
        <v>67</v>
      </c>
    </row>
    <row r="1056" spans="1:8" ht="45" customHeight="1">
      <c r="A1056" s="168" t="s">
        <v>280</v>
      </c>
      <c r="B1056" s="115" t="s">
        <v>821</v>
      </c>
      <c r="C1056" s="115" t="s">
        <v>634</v>
      </c>
      <c r="D1056" s="115" t="s">
        <v>298</v>
      </c>
      <c r="E1056" s="115" t="s">
        <v>304</v>
      </c>
      <c r="F1056" s="115"/>
      <c r="G1056" s="105"/>
      <c r="H1056" s="198">
        <v>220</v>
      </c>
    </row>
    <row r="1057" spans="1:8" ht="18" customHeight="1">
      <c r="A1057" s="173" t="s">
        <v>305</v>
      </c>
      <c r="B1057" s="115" t="s">
        <v>821</v>
      </c>
      <c r="C1057" s="115" t="s">
        <v>634</v>
      </c>
      <c r="D1057" s="115" t="s">
        <v>298</v>
      </c>
      <c r="E1057" s="115" t="s">
        <v>304</v>
      </c>
      <c r="F1057" s="115" t="s">
        <v>306</v>
      </c>
      <c r="G1057" s="105"/>
      <c r="H1057" s="198">
        <v>220</v>
      </c>
    </row>
    <row r="1058" spans="1:8" ht="18" customHeight="1">
      <c r="A1058" s="128" t="s">
        <v>198</v>
      </c>
      <c r="B1058" s="115" t="s">
        <v>821</v>
      </c>
      <c r="C1058" s="115" t="s">
        <v>634</v>
      </c>
      <c r="D1058" s="115" t="s">
        <v>298</v>
      </c>
      <c r="E1058" s="115" t="s">
        <v>304</v>
      </c>
      <c r="F1058" s="115" t="s">
        <v>306</v>
      </c>
      <c r="G1058" s="105" t="s">
        <v>199</v>
      </c>
      <c r="H1058" s="198">
        <v>220</v>
      </c>
    </row>
    <row r="1059" spans="1:8" ht="45" customHeight="1" hidden="1">
      <c r="A1059" s="113" t="s">
        <v>864</v>
      </c>
      <c r="B1059" s="105" t="s">
        <v>821</v>
      </c>
      <c r="C1059" s="119">
        <v>9</v>
      </c>
      <c r="D1059" s="105" t="s">
        <v>298</v>
      </c>
      <c r="E1059" s="105" t="s">
        <v>865</v>
      </c>
      <c r="F1059" s="119"/>
      <c r="G1059" s="105"/>
      <c r="H1059" s="198">
        <v>0</v>
      </c>
    </row>
    <row r="1060" spans="1:8" ht="17.25" customHeight="1" hidden="1">
      <c r="A1060" s="109" t="s">
        <v>305</v>
      </c>
      <c r="B1060" s="105" t="s">
        <v>821</v>
      </c>
      <c r="C1060" s="119">
        <v>9</v>
      </c>
      <c r="D1060" s="105" t="s">
        <v>298</v>
      </c>
      <c r="E1060" s="105" t="s">
        <v>865</v>
      </c>
      <c r="F1060" s="119">
        <v>540</v>
      </c>
      <c r="G1060" s="105"/>
      <c r="H1060" s="198">
        <v>0</v>
      </c>
    </row>
    <row r="1061" spans="1:8" ht="17.25" customHeight="1" hidden="1">
      <c r="A1061" s="109" t="s">
        <v>252</v>
      </c>
      <c r="B1061" s="105" t="s">
        <v>821</v>
      </c>
      <c r="C1061" s="119">
        <v>9</v>
      </c>
      <c r="D1061" s="105" t="s">
        <v>298</v>
      </c>
      <c r="E1061" s="105" t="s">
        <v>865</v>
      </c>
      <c r="F1061" s="119">
        <v>540</v>
      </c>
      <c r="G1061" s="105" t="s">
        <v>253</v>
      </c>
      <c r="H1061" s="198">
        <v>0</v>
      </c>
    </row>
    <row r="1062" spans="1:8" ht="25.5" customHeight="1" hidden="1">
      <c r="A1062" s="109" t="s">
        <v>866</v>
      </c>
      <c r="B1062" s="105" t="s">
        <v>821</v>
      </c>
      <c r="C1062" s="119">
        <v>9</v>
      </c>
      <c r="D1062" s="105" t="s">
        <v>298</v>
      </c>
      <c r="E1062" s="105" t="s">
        <v>867</v>
      </c>
      <c r="F1062" s="119"/>
      <c r="G1062" s="105"/>
      <c r="H1062" s="198">
        <v>0</v>
      </c>
    </row>
    <row r="1063" spans="1:8" ht="29.25" customHeight="1" hidden="1">
      <c r="A1063" s="109" t="s">
        <v>305</v>
      </c>
      <c r="B1063" s="105" t="s">
        <v>821</v>
      </c>
      <c r="C1063" s="119">
        <v>9</v>
      </c>
      <c r="D1063" s="105" t="s">
        <v>298</v>
      </c>
      <c r="E1063" s="105" t="s">
        <v>867</v>
      </c>
      <c r="F1063" s="119">
        <v>540</v>
      </c>
      <c r="G1063" s="105"/>
      <c r="H1063" s="198">
        <v>0</v>
      </c>
    </row>
    <row r="1064" spans="1:8" ht="28.5" customHeight="1" hidden="1">
      <c r="A1064" s="128" t="s">
        <v>196</v>
      </c>
      <c r="B1064" s="105" t="s">
        <v>821</v>
      </c>
      <c r="C1064" s="119">
        <v>9</v>
      </c>
      <c r="D1064" s="105" t="s">
        <v>298</v>
      </c>
      <c r="E1064" s="105" t="s">
        <v>867</v>
      </c>
      <c r="F1064" s="119">
        <v>540</v>
      </c>
      <c r="G1064" s="105" t="s">
        <v>197</v>
      </c>
      <c r="H1064" s="198">
        <v>0</v>
      </c>
    </row>
    <row r="1065" spans="1:8" ht="42" customHeight="1">
      <c r="A1065" s="210" t="s">
        <v>1346</v>
      </c>
      <c r="B1065" s="105" t="s">
        <v>821</v>
      </c>
      <c r="C1065" s="105" t="s">
        <v>634</v>
      </c>
      <c r="D1065" s="105" t="s">
        <v>298</v>
      </c>
      <c r="E1065" s="105" t="s">
        <v>1068</v>
      </c>
      <c r="F1065" s="119"/>
      <c r="G1065" s="105"/>
      <c r="H1065" s="198">
        <v>65825.8</v>
      </c>
    </row>
    <row r="1066" spans="1:8" ht="18" customHeight="1">
      <c r="A1066" s="210" t="s">
        <v>305</v>
      </c>
      <c r="B1066" s="105" t="s">
        <v>821</v>
      </c>
      <c r="C1066" s="105" t="s">
        <v>634</v>
      </c>
      <c r="D1066" s="105" t="s">
        <v>298</v>
      </c>
      <c r="E1066" s="105" t="s">
        <v>1068</v>
      </c>
      <c r="F1066" s="119">
        <v>540</v>
      </c>
      <c r="G1066" s="105"/>
      <c r="H1066" s="198">
        <v>65825.8</v>
      </c>
    </row>
    <row r="1067" spans="1:8" ht="18" customHeight="1">
      <c r="A1067" s="109" t="s">
        <v>252</v>
      </c>
      <c r="B1067" s="105" t="s">
        <v>821</v>
      </c>
      <c r="C1067" s="105" t="s">
        <v>634</v>
      </c>
      <c r="D1067" s="105" t="s">
        <v>298</v>
      </c>
      <c r="E1067" s="105" t="s">
        <v>1068</v>
      </c>
      <c r="F1067" s="119">
        <v>540</v>
      </c>
      <c r="G1067" s="105" t="s">
        <v>253</v>
      </c>
      <c r="H1067" s="198">
        <v>65825.8</v>
      </c>
    </row>
    <row r="1068" spans="1:8" ht="30" customHeight="1">
      <c r="A1068" s="168" t="s">
        <v>1348</v>
      </c>
      <c r="B1068" s="115" t="s">
        <v>821</v>
      </c>
      <c r="C1068" s="115" t="s">
        <v>634</v>
      </c>
      <c r="D1068" s="115" t="s">
        <v>298</v>
      </c>
      <c r="E1068" s="115" t="s">
        <v>1347</v>
      </c>
      <c r="F1068" s="115"/>
      <c r="G1068" s="105"/>
      <c r="H1068" s="198">
        <v>300</v>
      </c>
    </row>
    <row r="1069" spans="1:8" ht="18" customHeight="1">
      <c r="A1069" s="171" t="s">
        <v>317</v>
      </c>
      <c r="B1069" s="115" t="s">
        <v>821</v>
      </c>
      <c r="C1069" s="115" t="s">
        <v>634</v>
      </c>
      <c r="D1069" s="115" t="s">
        <v>298</v>
      </c>
      <c r="E1069" s="115" t="s">
        <v>1347</v>
      </c>
      <c r="F1069" s="115" t="s">
        <v>306</v>
      </c>
      <c r="G1069" s="105"/>
      <c r="H1069" s="198">
        <v>300</v>
      </c>
    </row>
    <row r="1070" spans="1:8" ht="18" customHeight="1">
      <c r="A1070" s="350" t="s">
        <v>192</v>
      </c>
      <c r="B1070" s="115" t="s">
        <v>821</v>
      </c>
      <c r="C1070" s="115" t="s">
        <v>634</v>
      </c>
      <c r="D1070" s="115" t="s">
        <v>298</v>
      </c>
      <c r="E1070" s="115" t="s">
        <v>1347</v>
      </c>
      <c r="F1070" s="115" t="s">
        <v>306</v>
      </c>
      <c r="G1070" s="105" t="s">
        <v>193</v>
      </c>
      <c r="H1070" s="198">
        <v>300</v>
      </c>
    </row>
    <row r="1071" spans="1:8" ht="50.25" customHeight="1">
      <c r="A1071" s="168" t="s">
        <v>1477</v>
      </c>
      <c r="B1071" s="115" t="s">
        <v>821</v>
      </c>
      <c r="C1071" s="115" t="s">
        <v>634</v>
      </c>
      <c r="D1071" s="115" t="s">
        <v>298</v>
      </c>
      <c r="E1071" s="115" t="s">
        <v>1476</v>
      </c>
      <c r="F1071" s="115"/>
      <c r="G1071" s="105"/>
      <c r="H1071" s="198">
        <v>406.2</v>
      </c>
    </row>
    <row r="1072" spans="1:8" ht="18" customHeight="1">
      <c r="A1072" s="168" t="s">
        <v>317</v>
      </c>
      <c r="B1072" s="115" t="s">
        <v>821</v>
      </c>
      <c r="C1072" s="115" t="s">
        <v>634</v>
      </c>
      <c r="D1072" s="115" t="s">
        <v>298</v>
      </c>
      <c r="E1072" s="115" t="s">
        <v>1476</v>
      </c>
      <c r="F1072" s="115" t="s">
        <v>306</v>
      </c>
      <c r="G1072" s="105"/>
      <c r="H1072" s="198">
        <v>406.2</v>
      </c>
    </row>
    <row r="1073" spans="1:8" ht="33" customHeight="1">
      <c r="A1073" s="513" t="s">
        <v>180</v>
      </c>
      <c r="B1073" s="115" t="s">
        <v>821</v>
      </c>
      <c r="C1073" s="115" t="s">
        <v>634</v>
      </c>
      <c r="D1073" s="115" t="s">
        <v>298</v>
      </c>
      <c r="E1073" s="115" t="s">
        <v>1476</v>
      </c>
      <c r="F1073" s="115" t="s">
        <v>306</v>
      </c>
      <c r="G1073" s="105" t="s">
        <v>181</v>
      </c>
      <c r="H1073" s="198">
        <v>406.2</v>
      </c>
    </row>
    <row r="1074" spans="1:8" ht="30" customHeight="1">
      <c r="A1074" s="125" t="s">
        <v>805</v>
      </c>
      <c r="B1074" s="105" t="s">
        <v>821</v>
      </c>
      <c r="C1074" s="119">
        <v>9</v>
      </c>
      <c r="D1074" s="105" t="s">
        <v>298</v>
      </c>
      <c r="E1074" s="105" t="s">
        <v>806</v>
      </c>
      <c r="F1074" s="119"/>
      <c r="G1074" s="105"/>
      <c r="H1074" s="198">
        <v>2011</v>
      </c>
    </row>
    <row r="1075" spans="1:8" ht="30" customHeight="1">
      <c r="A1075" s="114" t="s">
        <v>311</v>
      </c>
      <c r="B1075" s="105" t="s">
        <v>821</v>
      </c>
      <c r="C1075" s="119">
        <v>9</v>
      </c>
      <c r="D1075" s="105" t="s">
        <v>298</v>
      </c>
      <c r="E1075" s="105" t="s">
        <v>806</v>
      </c>
      <c r="F1075" s="119">
        <v>240</v>
      </c>
      <c r="G1075" s="105"/>
      <c r="H1075" s="198">
        <v>2011</v>
      </c>
    </row>
    <row r="1076" spans="1:8" ht="17.25" customHeight="1">
      <c r="A1076" s="114" t="s">
        <v>868</v>
      </c>
      <c r="B1076" s="105" t="s">
        <v>821</v>
      </c>
      <c r="C1076" s="119">
        <v>9</v>
      </c>
      <c r="D1076" s="105" t="s">
        <v>298</v>
      </c>
      <c r="E1076" s="105" t="s">
        <v>806</v>
      </c>
      <c r="F1076" s="119">
        <v>240</v>
      </c>
      <c r="G1076" s="105" t="s">
        <v>203</v>
      </c>
      <c r="H1076" s="198">
        <v>2011</v>
      </c>
    </row>
    <row r="1077" spans="1:8" ht="37.5" customHeight="1" hidden="1">
      <c r="A1077" s="114" t="s">
        <v>869</v>
      </c>
      <c r="B1077" s="105" t="s">
        <v>821</v>
      </c>
      <c r="C1077" s="119">
        <v>9</v>
      </c>
      <c r="D1077" s="105" t="s">
        <v>298</v>
      </c>
      <c r="E1077" s="105" t="s">
        <v>356</v>
      </c>
      <c r="F1077" s="119"/>
      <c r="G1077" s="105"/>
      <c r="H1077" s="198">
        <v>0</v>
      </c>
    </row>
    <row r="1078" spans="1:8" ht="22.5" customHeight="1" hidden="1">
      <c r="A1078" s="114" t="s">
        <v>357</v>
      </c>
      <c r="B1078" s="105" t="s">
        <v>821</v>
      </c>
      <c r="C1078" s="119">
        <v>9</v>
      </c>
      <c r="D1078" s="105" t="s">
        <v>298</v>
      </c>
      <c r="E1078" s="105" t="s">
        <v>356</v>
      </c>
      <c r="F1078" s="115" t="s">
        <v>358</v>
      </c>
      <c r="G1078" s="105"/>
      <c r="H1078" s="198">
        <v>0</v>
      </c>
    </row>
    <row r="1079" spans="1:8" ht="31.5" customHeight="1" hidden="1">
      <c r="A1079" s="114" t="s">
        <v>232</v>
      </c>
      <c r="B1079" s="105" t="s">
        <v>821</v>
      </c>
      <c r="C1079" s="119">
        <v>9</v>
      </c>
      <c r="D1079" s="105" t="s">
        <v>298</v>
      </c>
      <c r="E1079" s="105" t="s">
        <v>356</v>
      </c>
      <c r="F1079" s="115" t="s">
        <v>358</v>
      </c>
      <c r="G1079" s="105" t="s">
        <v>233</v>
      </c>
      <c r="H1079" s="198">
        <v>0</v>
      </c>
    </row>
    <row r="1080" spans="1:8" ht="45" customHeight="1">
      <c r="A1080" s="117" t="s">
        <v>413</v>
      </c>
      <c r="B1080" s="105" t="s">
        <v>821</v>
      </c>
      <c r="C1080" s="119">
        <v>9</v>
      </c>
      <c r="D1080" s="105" t="s">
        <v>298</v>
      </c>
      <c r="E1080" s="105" t="s">
        <v>414</v>
      </c>
      <c r="F1080" s="115"/>
      <c r="G1080" s="105"/>
      <c r="H1080" s="198">
        <v>7252</v>
      </c>
    </row>
    <row r="1081" spans="1:8" ht="30" customHeight="1">
      <c r="A1081" s="114" t="s">
        <v>311</v>
      </c>
      <c r="B1081" s="105" t="s">
        <v>821</v>
      </c>
      <c r="C1081" s="119">
        <v>9</v>
      </c>
      <c r="D1081" s="105" t="s">
        <v>298</v>
      </c>
      <c r="E1081" s="105" t="s">
        <v>414</v>
      </c>
      <c r="F1081" s="115" t="s">
        <v>312</v>
      </c>
      <c r="G1081" s="105"/>
      <c r="H1081" s="198">
        <v>500</v>
      </c>
    </row>
    <row r="1082" spans="1:8" ht="18.75" customHeight="1">
      <c r="A1082" s="128" t="s">
        <v>176</v>
      </c>
      <c r="B1082" s="105" t="s">
        <v>821</v>
      </c>
      <c r="C1082" s="119">
        <v>9</v>
      </c>
      <c r="D1082" s="105" t="s">
        <v>298</v>
      </c>
      <c r="E1082" s="105" t="s">
        <v>414</v>
      </c>
      <c r="F1082" s="115" t="s">
        <v>312</v>
      </c>
      <c r="G1082" s="105" t="s">
        <v>177</v>
      </c>
      <c r="H1082" s="198">
        <v>500</v>
      </c>
    </row>
    <row r="1083" spans="1:8" ht="15" customHeight="1">
      <c r="A1083" s="104" t="s">
        <v>317</v>
      </c>
      <c r="B1083" s="105" t="s">
        <v>821</v>
      </c>
      <c r="C1083" s="119">
        <v>9</v>
      </c>
      <c r="D1083" s="105" t="s">
        <v>298</v>
      </c>
      <c r="E1083" s="105" t="s">
        <v>414</v>
      </c>
      <c r="F1083" s="115" t="s">
        <v>306</v>
      </c>
      <c r="G1083" s="105"/>
      <c r="H1083" s="198">
        <v>6752</v>
      </c>
    </row>
    <row r="1084" spans="1:8" ht="17.25" customHeight="1">
      <c r="A1084" s="128" t="s">
        <v>176</v>
      </c>
      <c r="B1084" s="105" t="s">
        <v>821</v>
      </c>
      <c r="C1084" s="119">
        <v>9</v>
      </c>
      <c r="D1084" s="105" t="s">
        <v>298</v>
      </c>
      <c r="E1084" s="105" t="s">
        <v>414</v>
      </c>
      <c r="F1084" s="115" t="s">
        <v>306</v>
      </c>
      <c r="G1084" s="105" t="s">
        <v>177</v>
      </c>
      <c r="H1084" s="198">
        <v>900</v>
      </c>
    </row>
    <row r="1085" spans="1:8" ht="18" customHeight="1">
      <c r="A1085" s="124" t="s">
        <v>200</v>
      </c>
      <c r="B1085" s="105" t="s">
        <v>821</v>
      </c>
      <c r="C1085" s="119">
        <v>9</v>
      </c>
      <c r="D1085" s="105" t="s">
        <v>298</v>
      </c>
      <c r="E1085" s="105" t="s">
        <v>414</v>
      </c>
      <c r="F1085" s="115" t="s">
        <v>306</v>
      </c>
      <c r="G1085" s="105" t="s">
        <v>201</v>
      </c>
      <c r="H1085" s="198">
        <v>1442</v>
      </c>
    </row>
    <row r="1086" spans="1:8" ht="18" customHeight="1">
      <c r="A1086" s="350" t="s">
        <v>202</v>
      </c>
      <c r="B1086" s="105" t="s">
        <v>821</v>
      </c>
      <c r="C1086" s="119">
        <v>9</v>
      </c>
      <c r="D1086" s="105" t="s">
        <v>298</v>
      </c>
      <c r="E1086" s="105" t="s">
        <v>414</v>
      </c>
      <c r="F1086" s="115" t="s">
        <v>306</v>
      </c>
      <c r="G1086" s="105" t="s">
        <v>203</v>
      </c>
      <c r="H1086" s="198">
        <v>500</v>
      </c>
    </row>
    <row r="1087" spans="1:8" ht="20.25" customHeight="1">
      <c r="A1087" s="129" t="s">
        <v>224</v>
      </c>
      <c r="B1087" s="105" t="s">
        <v>821</v>
      </c>
      <c r="C1087" s="119">
        <v>9</v>
      </c>
      <c r="D1087" s="105" t="s">
        <v>298</v>
      </c>
      <c r="E1087" s="105" t="s">
        <v>414</v>
      </c>
      <c r="F1087" s="115" t="s">
        <v>306</v>
      </c>
      <c r="G1087" s="105" t="s">
        <v>225</v>
      </c>
      <c r="H1087" s="198">
        <v>3710</v>
      </c>
    </row>
    <row r="1088" spans="1:8" ht="16.5" customHeight="1">
      <c r="A1088" s="129" t="s">
        <v>240</v>
      </c>
      <c r="B1088" s="105" t="s">
        <v>821</v>
      </c>
      <c r="C1088" s="119">
        <v>9</v>
      </c>
      <c r="D1088" s="105" t="s">
        <v>298</v>
      </c>
      <c r="E1088" s="105" t="s">
        <v>414</v>
      </c>
      <c r="F1088" s="115" t="s">
        <v>306</v>
      </c>
      <c r="G1088" s="105" t="s">
        <v>241</v>
      </c>
      <c r="H1088" s="198">
        <v>200</v>
      </c>
    </row>
    <row r="1089" spans="1:8" ht="16.5" customHeight="1" hidden="1">
      <c r="A1089" s="222" t="s">
        <v>252</v>
      </c>
      <c r="B1089" s="105" t="s">
        <v>821</v>
      </c>
      <c r="C1089" s="119">
        <v>9</v>
      </c>
      <c r="D1089" s="105" t="s">
        <v>298</v>
      </c>
      <c r="E1089" s="105" t="s">
        <v>414</v>
      </c>
      <c r="F1089" s="115" t="s">
        <v>306</v>
      </c>
      <c r="G1089" s="105" t="s">
        <v>253</v>
      </c>
      <c r="H1089" s="198">
        <v>0</v>
      </c>
    </row>
    <row r="1090" spans="1:8" ht="15" customHeight="1" hidden="1">
      <c r="A1090" s="117" t="s">
        <v>396</v>
      </c>
      <c r="B1090" s="105" t="s">
        <v>821</v>
      </c>
      <c r="C1090" s="119">
        <v>9</v>
      </c>
      <c r="D1090" s="105" t="s">
        <v>298</v>
      </c>
      <c r="E1090" s="105" t="s">
        <v>414</v>
      </c>
      <c r="F1090" s="115" t="s">
        <v>397</v>
      </c>
      <c r="G1090" s="105"/>
      <c r="H1090" s="198">
        <v>0</v>
      </c>
    </row>
    <row r="1091" spans="1:8" ht="21" customHeight="1" hidden="1">
      <c r="A1091" s="67" t="s">
        <v>212</v>
      </c>
      <c r="B1091" s="105" t="s">
        <v>821</v>
      </c>
      <c r="C1091" s="119">
        <v>9</v>
      </c>
      <c r="D1091" s="105" t="s">
        <v>298</v>
      </c>
      <c r="E1091" s="105" t="s">
        <v>414</v>
      </c>
      <c r="F1091" s="115" t="s">
        <v>397</v>
      </c>
      <c r="G1091" s="105" t="s">
        <v>215</v>
      </c>
      <c r="H1091" s="198">
        <v>0</v>
      </c>
    </row>
    <row r="1092" spans="1:8" ht="31.5" customHeight="1">
      <c r="A1092" s="114" t="s">
        <v>870</v>
      </c>
      <c r="B1092" s="105" t="s">
        <v>821</v>
      </c>
      <c r="C1092" s="119">
        <v>9</v>
      </c>
      <c r="D1092" s="105" t="s">
        <v>298</v>
      </c>
      <c r="E1092" s="105" t="s">
        <v>871</v>
      </c>
      <c r="F1092" s="115"/>
      <c r="G1092" s="105"/>
      <c r="H1092" s="198">
        <v>10000</v>
      </c>
    </row>
    <row r="1093" spans="1:8" ht="20.25" customHeight="1">
      <c r="A1093" s="104" t="s">
        <v>317</v>
      </c>
      <c r="B1093" s="105" t="s">
        <v>821</v>
      </c>
      <c r="C1093" s="119">
        <v>9</v>
      </c>
      <c r="D1093" s="105" t="s">
        <v>298</v>
      </c>
      <c r="E1093" s="105" t="s">
        <v>871</v>
      </c>
      <c r="F1093" s="115" t="s">
        <v>306</v>
      </c>
      <c r="G1093" s="105"/>
      <c r="H1093" s="198">
        <v>10000</v>
      </c>
    </row>
    <row r="1094" spans="1:8" ht="43.5" customHeight="1">
      <c r="A1094" s="104" t="s">
        <v>792</v>
      </c>
      <c r="B1094" s="105" t="s">
        <v>821</v>
      </c>
      <c r="C1094" s="119">
        <v>9</v>
      </c>
      <c r="D1094" s="105" t="s">
        <v>298</v>
      </c>
      <c r="E1094" s="105" t="s">
        <v>871</v>
      </c>
      <c r="F1094" s="115" t="s">
        <v>306</v>
      </c>
      <c r="G1094" s="105" t="s">
        <v>169</v>
      </c>
      <c r="H1094" s="198">
        <v>166.1</v>
      </c>
    </row>
    <row r="1095" spans="1:8" ht="18" customHeight="1">
      <c r="A1095" s="114" t="s">
        <v>176</v>
      </c>
      <c r="B1095" s="105" t="s">
        <v>821</v>
      </c>
      <c r="C1095" s="119">
        <v>9</v>
      </c>
      <c r="D1095" s="105" t="s">
        <v>298</v>
      </c>
      <c r="E1095" s="105" t="s">
        <v>871</v>
      </c>
      <c r="F1095" s="115" t="s">
        <v>306</v>
      </c>
      <c r="G1095" s="105" t="s">
        <v>177</v>
      </c>
      <c r="H1095" s="198">
        <v>290.3</v>
      </c>
    </row>
    <row r="1096" spans="1:8" ht="21" customHeight="1">
      <c r="A1096" s="130" t="s">
        <v>188</v>
      </c>
      <c r="B1096" s="105" t="s">
        <v>821</v>
      </c>
      <c r="C1096" s="119">
        <v>9</v>
      </c>
      <c r="D1096" s="105" t="s">
        <v>298</v>
      </c>
      <c r="E1096" s="105" t="s">
        <v>871</v>
      </c>
      <c r="F1096" s="115" t="s">
        <v>306</v>
      </c>
      <c r="G1096" s="105" t="s">
        <v>189</v>
      </c>
      <c r="H1096" s="198">
        <v>3737.3</v>
      </c>
    </row>
    <row r="1097" spans="1:8" ht="18" customHeight="1">
      <c r="A1097" s="67" t="s">
        <v>200</v>
      </c>
      <c r="B1097" s="105" t="s">
        <v>821</v>
      </c>
      <c r="C1097" s="119">
        <v>9</v>
      </c>
      <c r="D1097" s="105" t="s">
        <v>298</v>
      </c>
      <c r="E1097" s="105" t="s">
        <v>871</v>
      </c>
      <c r="F1097" s="115" t="s">
        <v>306</v>
      </c>
      <c r="G1097" s="105" t="s">
        <v>201</v>
      </c>
      <c r="H1097" s="198">
        <v>3858.4</v>
      </c>
    </row>
    <row r="1098" spans="1:8" ht="20.25" customHeight="1">
      <c r="A1098" s="67" t="s">
        <v>224</v>
      </c>
      <c r="B1098" s="105" t="s">
        <v>821</v>
      </c>
      <c r="C1098" s="119">
        <v>9</v>
      </c>
      <c r="D1098" s="105" t="s">
        <v>298</v>
      </c>
      <c r="E1098" s="105" t="s">
        <v>871</v>
      </c>
      <c r="F1098" s="115" t="s">
        <v>306</v>
      </c>
      <c r="G1098" s="105" t="s">
        <v>225</v>
      </c>
      <c r="H1098" s="198">
        <v>1947.9</v>
      </c>
    </row>
    <row r="1099" spans="1:8" ht="23.25" customHeight="1" hidden="1">
      <c r="A1099" s="92" t="s">
        <v>252</v>
      </c>
      <c r="B1099" s="105" t="s">
        <v>821</v>
      </c>
      <c r="C1099" s="119">
        <v>9</v>
      </c>
      <c r="D1099" s="105" t="s">
        <v>298</v>
      </c>
      <c r="E1099" s="105" t="s">
        <v>871</v>
      </c>
      <c r="F1099" s="115" t="s">
        <v>306</v>
      </c>
      <c r="G1099" s="105" t="s">
        <v>253</v>
      </c>
      <c r="H1099" s="198">
        <v>0</v>
      </c>
    </row>
    <row r="1100" spans="1:8" ht="44.25" customHeight="1">
      <c r="A1100" s="114" t="s">
        <v>872</v>
      </c>
      <c r="B1100" s="105" t="s">
        <v>821</v>
      </c>
      <c r="C1100" s="119">
        <v>9</v>
      </c>
      <c r="D1100" s="105" t="s">
        <v>298</v>
      </c>
      <c r="E1100" s="127" t="s">
        <v>873</v>
      </c>
      <c r="F1100" s="126"/>
      <c r="G1100" s="127"/>
      <c r="H1100" s="198">
        <v>13587.3</v>
      </c>
    </row>
    <row r="1101" spans="1:8" ht="18.75" customHeight="1">
      <c r="A1101" s="108" t="s">
        <v>386</v>
      </c>
      <c r="B1101" s="105" t="s">
        <v>821</v>
      </c>
      <c r="C1101" s="119">
        <v>9</v>
      </c>
      <c r="D1101" s="105" t="s">
        <v>298</v>
      </c>
      <c r="E1101" s="127" t="s">
        <v>873</v>
      </c>
      <c r="F1101" s="126">
        <v>110</v>
      </c>
      <c r="G1101" s="127"/>
      <c r="H1101" s="198">
        <v>8235.5</v>
      </c>
    </row>
    <row r="1102" spans="1:8" ht="17.25" customHeight="1">
      <c r="A1102" s="114" t="s">
        <v>176</v>
      </c>
      <c r="B1102" s="105" t="s">
        <v>821</v>
      </c>
      <c r="C1102" s="119">
        <v>9</v>
      </c>
      <c r="D1102" s="105" t="s">
        <v>298</v>
      </c>
      <c r="E1102" s="127" t="s">
        <v>873</v>
      </c>
      <c r="F1102" s="126">
        <v>110</v>
      </c>
      <c r="G1102" s="127" t="s">
        <v>177</v>
      </c>
      <c r="H1102" s="198">
        <v>8235.5</v>
      </c>
    </row>
    <row r="1103" spans="1:8" ht="30" customHeight="1">
      <c r="A1103" s="114" t="s">
        <v>311</v>
      </c>
      <c r="B1103" s="105" t="s">
        <v>821</v>
      </c>
      <c r="C1103" s="119">
        <v>9</v>
      </c>
      <c r="D1103" s="105" t="s">
        <v>298</v>
      </c>
      <c r="E1103" s="127" t="s">
        <v>873</v>
      </c>
      <c r="F1103" s="126">
        <v>240</v>
      </c>
      <c r="G1103" s="127"/>
      <c r="H1103" s="198">
        <v>5340.9</v>
      </c>
    </row>
    <row r="1104" spans="1:8" ht="17.25" customHeight="1">
      <c r="A1104" s="114" t="s">
        <v>176</v>
      </c>
      <c r="B1104" s="105" t="s">
        <v>821</v>
      </c>
      <c r="C1104" s="119">
        <v>9</v>
      </c>
      <c r="D1104" s="105" t="s">
        <v>298</v>
      </c>
      <c r="E1104" s="127" t="s">
        <v>873</v>
      </c>
      <c r="F1104" s="126">
        <v>240</v>
      </c>
      <c r="G1104" s="127" t="s">
        <v>177</v>
      </c>
      <c r="H1104" s="198">
        <v>5340.9</v>
      </c>
    </row>
    <row r="1105" spans="1:8" ht="17.25" customHeight="1">
      <c r="A1105" s="112" t="s">
        <v>387</v>
      </c>
      <c r="B1105" s="105" t="s">
        <v>821</v>
      </c>
      <c r="C1105" s="119">
        <v>9</v>
      </c>
      <c r="D1105" s="105" t="s">
        <v>298</v>
      </c>
      <c r="E1105" s="127" t="s">
        <v>873</v>
      </c>
      <c r="F1105" s="126">
        <v>850</v>
      </c>
      <c r="G1105" s="127"/>
      <c r="H1105" s="198">
        <v>10.9</v>
      </c>
    </row>
    <row r="1106" spans="1:8" ht="17.25" customHeight="1">
      <c r="A1106" s="114" t="s">
        <v>176</v>
      </c>
      <c r="B1106" s="105" t="s">
        <v>821</v>
      </c>
      <c r="C1106" s="119">
        <v>9</v>
      </c>
      <c r="D1106" s="105" t="s">
        <v>298</v>
      </c>
      <c r="E1106" s="127" t="s">
        <v>873</v>
      </c>
      <c r="F1106" s="126">
        <v>850</v>
      </c>
      <c r="G1106" s="127" t="s">
        <v>177</v>
      </c>
      <c r="H1106" s="198">
        <v>10.9</v>
      </c>
    </row>
    <row r="1107" spans="1:8" ht="45" customHeight="1">
      <c r="A1107" s="114" t="s">
        <v>874</v>
      </c>
      <c r="B1107" s="105" t="s">
        <v>821</v>
      </c>
      <c r="C1107" s="119">
        <v>9</v>
      </c>
      <c r="D1107" s="105" t="s">
        <v>298</v>
      </c>
      <c r="E1107" s="127" t="s">
        <v>875</v>
      </c>
      <c r="F1107" s="126"/>
      <c r="G1107" s="127"/>
      <c r="H1107" s="198">
        <v>2256</v>
      </c>
    </row>
    <row r="1108" spans="1:8" ht="17.25" customHeight="1">
      <c r="A1108" s="108" t="s">
        <v>386</v>
      </c>
      <c r="B1108" s="105" t="s">
        <v>821</v>
      </c>
      <c r="C1108" s="119">
        <v>9</v>
      </c>
      <c r="D1108" s="105" t="s">
        <v>298</v>
      </c>
      <c r="E1108" s="127" t="s">
        <v>875</v>
      </c>
      <c r="F1108" s="126">
        <v>110</v>
      </c>
      <c r="G1108" s="127"/>
      <c r="H1108" s="198">
        <v>2041.9</v>
      </c>
    </row>
    <row r="1109" spans="1:8" ht="17.25" customHeight="1">
      <c r="A1109" s="114" t="s">
        <v>176</v>
      </c>
      <c r="B1109" s="105" t="s">
        <v>821</v>
      </c>
      <c r="C1109" s="119">
        <v>9</v>
      </c>
      <c r="D1109" s="105" t="s">
        <v>298</v>
      </c>
      <c r="E1109" s="127" t="s">
        <v>875</v>
      </c>
      <c r="F1109" s="126">
        <v>110</v>
      </c>
      <c r="G1109" s="127" t="s">
        <v>177</v>
      </c>
      <c r="H1109" s="198">
        <v>2041.9</v>
      </c>
    </row>
    <row r="1110" spans="1:8" ht="27.75" customHeight="1">
      <c r="A1110" s="114" t="s">
        <v>311</v>
      </c>
      <c r="B1110" s="105" t="s">
        <v>821</v>
      </c>
      <c r="C1110" s="119">
        <v>9</v>
      </c>
      <c r="D1110" s="105" t="s">
        <v>298</v>
      </c>
      <c r="E1110" s="127" t="s">
        <v>875</v>
      </c>
      <c r="F1110" s="126">
        <v>240</v>
      </c>
      <c r="G1110" s="127"/>
      <c r="H1110" s="198">
        <v>212.1</v>
      </c>
    </row>
    <row r="1111" spans="1:8" ht="17.25" customHeight="1">
      <c r="A1111" s="114" t="s">
        <v>176</v>
      </c>
      <c r="B1111" s="105" t="s">
        <v>821</v>
      </c>
      <c r="C1111" s="119">
        <v>9</v>
      </c>
      <c r="D1111" s="105" t="s">
        <v>298</v>
      </c>
      <c r="E1111" s="127" t="s">
        <v>875</v>
      </c>
      <c r="F1111" s="126">
        <v>240</v>
      </c>
      <c r="G1111" s="127" t="s">
        <v>177</v>
      </c>
      <c r="H1111" s="198">
        <v>212.1</v>
      </c>
    </row>
    <row r="1112" spans="1:8" ht="17.25" customHeight="1">
      <c r="A1112" s="114" t="s">
        <v>387</v>
      </c>
      <c r="B1112" s="105" t="s">
        <v>821</v>
      </c>
      <c r="C1112" s="119">
        <v>9</v>
      </c>
      <c r="D1112" s="105" t="s">
        <v>298</v>
      </c>
      <c r="E1112" s="127" t="s">
        <v>875</v>
      </c>
      <c r="F1112" s="126">
        <v>850</v>
      </c>
      <c r="G1112" s="127"/>
      <c r="H1112" s="198">
        <v>2</v>
      </c>
    </row>
    <row r="1113" spans="1:8" ht="17.25" customHeight="1">
      <c r="A1113" s="114" t="s">
        <v>176</v>
      </c>
      <c r="B1113" s="105" t="s">
        <v>821</v>
      </c>
      <c r="C1113" s="119">
        <v>9</v>
      </c>
      <c r="D1113" s="105" t="s">
        <v>298</v>
      </c>
      <c r="E1113" s="127" t="s">
        <v>875</v>
      </c>
      <c r="F1113" s="126">
        <v>850</v>
      </c>
      <c r="G1113" s="127" t="s">
        <v>177</v>
      </c>
      <c r="H1113" s="198">
        <v>2</v>
      </c>
    </row>
    <row r="1114" spans="1:8" ht="51" customHeight="1">
      <c r="A1114" s="114" t="s">
        <v>1240</v>
      </c>
      <c r="B1114" s="105" t="s">
        <v>821</v>
      </c>
      <c r="C1114" s="105" t="s">
        <v>634</v>
      </c>
      <c r="D1114" s="115" t="s">
        <v>298</v>
      </c>
      <c r="E1114" s="105" t="s">
        <v>1241</v>
      </c>
      <c r="F1114" s="126"/>
      <c r="G1114" s="127"/>
      <c r="H1114" s="198">
        <v>298.2</v>
      </c>
    </row>
    <row r="1115" spans="1:8" ht="33" customHeight="1">
      <c r="A1115" s="114" t="s">
        <v>311</v>
      </c>
      <c r="B1115" s="105" t="s">
        <v>821</v>
      </c>
      <c r="C1115" s="105" t="s">
        <v>634</v>
      </c>
      <c r="D1115" s="115" t="s">
        <v>298</v>
      </c>
      <c r="E1115" s="105" t="s">
        <v>1241</v>
      </c>
      <c r="F1115" s="126">
        <v>240</v>
      </c>
      <c r="G1115" s="127"/>
      <c r="H1115" s="198">
        <v>298.2</v>
      </c>
    </row>
    <row r="1116" spans="1:8" ht="19.5" customHeight="1">
      <c r="A1116" s="351" t="s">
        <v>198</v>
      </c>
      <c r="B1116" s="105" t="s">
        <v>821</v>
      </c>
      <c r="C1116" s="105" t="s">
        <v>634</v>
      </c>
      <c r="D1116" s="115" t="s">
        <v>298</v>
      </c>
      <c r="E1116" s="105" t="s">
        <v>1241</v>
      </c>
      <c r="F1116" s="126">
        <v>240</v>
      </c>
      <c r="G1116" s="127" t="s">
        <v>199</v>
      </c>
      <c r="H1116" s="198">
        <v>298.2</v>
      </c>
    </row>
    <row r="1117" spans="1:8" ht="49.5" customHeight="1">
      <c r="A1117" s="114" t="s">
        <v>1242</v>
      </c>
      <c r="B1117" s="105" t="s">
        <v>821</v>
      </c>
      <c r="C1117" s="105" t="s">
        <v>634</v>
      </c>
      <c r="D1117" s="115" t="s">
        <v>298</v>
      </c>
      <c r="E1117" s="105" t="s">
        <v>1243</v>
      </c>
      <c r="F1117" s="126"/>
      <c r="G1117" s="127"/>
      <c r="H1117" s="198">
        <v>2504.2</v>
      </c>
    </row>
    <row r="1118" spans="1:8" ht="31.5" customHeight="1">
      <c r="A1118" s="114" t="s">
        <v>311</v>
      </c>
      <c r="B1118" s="105" t="s">
        <v>821</v>
      </c>
      <c r="C1118" s="105" t="s">
        <v>634</v>
      </c>
      <c r="D1118" s="115" t="s">
        <v>298</v>
      </c>
      <c r="E1118" s="105" t="s">
        <v>1243</v>
      </c>
      <c r="F1118" s="126">
        <v>240</v>
      </c>
      <c r="G1118" s="127"/>
      <c r="H1118" s="198">
        <v>2504.2</v>
      </c>
    </row>
    <row r="1119" spans="1:8" ht="23.25" customHeight="1">
      <c r="A1119" s="351" t="s">
        <v>200</v>
      </c>
      <c r="B1119" s="105" t="s">
        <v>821</v>
      </c>
      <c r="C1119" s="105" t="s">
        <v>634</v>
      </c>
      <c r="D1119" s="115" t="s">
        <v>298</v>
      </c>
      <c r="E1119" s="105" t="s">
        <v>1243</v>
      </c>
      <c r="F1119" s="126">
        <v>240</v>
      </c>
      <c r="G1119" s="127" t="s">
        <v>201</v>
      </c>
      <c r="H1119" s="198">
        <v>2504.2</v>
      </c>
    </row>
    <row r="1120" spans="1:8" ht="123" customHeight="1">
      <c r="A1120" s="173" t="s">
        <v>1218</v>
      </c>
      <c r="B1120" s="105" t="s">
        <v>821</v>
      </c>
      <c r="C1120" s="105" t="s">
        <v>634</v>
      </c>
      <c r="D1120" s="115" t="s">
        <v>298</v>
      </c>
      <c r="E1120" s="105" t="s">
        <v>1217</v>
      </c>
      <c r="F1120" s="126"/>
      <c r="G1120" s="127"/>
      <c r="H1120" s="198">
        <v>99</v>
      </c>
    </row>
    <row r="1121" spans="1:8" ht="30" customHeight="1">
      <c r="A1121" s="173" t="s">
        <v>311</v>
      </c>
      <c r="B1121" s="105" t="s">
        <v>821</v>
      </c>
      <c r="C1121" s="105" t="s">
        <v>634</v>
      </c>
      <c r="D1121" s="115" t="s">
        <v>298</v>
      </c>
      <c r="E1121" s="105" t="s">
        <v>1217</v>
      </c>
      <c r="F1121" s="126">
        <v>240</v>
      </c>
      <c r="G1121" s="127"/>
      <c r="H1121" s="198">
        <v>99</v>
      </c>
    </row>
    <row r="1122" spans="1:8" ht="22.5" customHeight="1">
      <c r="A1122" s="130" t="s">
        <v>188</v>
      </c>
      <c r="B1122" s="105" t="s">
        <v>821</v>
      </c>
      <c r="C1122" s="105" t="s">
        <v>634</v>
      </c>
      <c r="D1122" s="115" t="s">
        <v>298</v>
      </c>
      <c r="E1122" s="105" t="s">
        <v>1217</v>
      </c>
      <c r="F1122" s="126">
        <v>240</v>
      </c>
      <c r="G1122" s="127" t="s">
        <v>189</v>
      </c>
      <c r="H1122" s="198">
        <v>99</v>
      </c>
    </row>
    <row r="1123" spans="1:8" ht="47.25" customHeight="1">
      <c r="A1123" s="353" t="s">
        <v>1349</v>
      </c>
      <c r="B1123" s="115" t="s">
        <v>822</v>
      </c>
      <c r="C1123" s="115" t="s">
        <v>634</v>
      </c>
      <c r="D1123" s="115" t="s">
        <v>298</v>
      </c>
      <c r="E1123" s="115" t="s">
        <v>1360</v>
      </c>
      <c r="F1123" s="115"/>
      <c r="G1123" s="105"/>
      <c r="H1123" s="198">
        <v>3102.5</v>
      </c>
    </row>
    <row r="1124" spans="1:8" ht="17.25" customHeight="1">
      <c r="A1124" s="171" t="s">
        <v>317</v>
      </c>
      <c r="B1124" s="115" t="s">
        <v>822</v>
      </c>
      <c r="C1124" s="115" t="s">
        <v>634</v>
      </c>
      <c r="D1124" s="115" t="s">
        <v>298</v>
      </c>
      <c r="E1124" s="115" t="s">
        <v>1360</v>
      </c>
      <c r="F1124" s="115" t="s">
        <v>306</v>
      </c>
      <c r="G1124" s="105"/>
      <c r="H1124" s="198">
        <v>3102.5</v>
      </c>
    </row>
    <row r="1125" spans="1:8" ht="17.25" customHeight="1">
      <c r="A1125" s="67" t="s">
        <v>200</v>
      </c>
      <c r="B1125" s="115" t="s">
        <v>822</v>
      </c>
      <c r="C1125" s="115" t="s">
        <v>634</v>
      </c>
      <c r="D1125" s="115" t="s">
        <v>298</v>
      </c>
      <c r="E1125" s="115" t="s">
        <v>1360</v>
      </c>
      <c r="F1125" s="115" t="s">
        <v>306</v>
      </c>
      <c r="G1125" s="105" t="s">
        <v>201</v>
      </c>
      <c r="H1125" s="198">
        <v>3102.5</v>
      </c>
    </row>
    <row r="1126" spans="1:8" s="116" customFormat="1" ht="57" customHeight="1">
      <c r="A1126" s="108" t="s">
        <v>335</v>
      </c>
      <c r="B1126" s="105" t="s">
        <v>821</v>
      </c>
      <c r="C1126" s="119">
        <v>9</v>
      </c>
      <c r="D1126" s="105" t="s">
        <v>298</v>
      </c>
      <c r="E1126" s="115" t="s">
        <v>337</v>
      </c>
      <c r="F1126" s="115"/>
      <c r="G1126" s="105"/>
      <c r="H1126" s="198">
        <v>6510.9</v>
      </c>
    </row>
    <row r="1127" spans="1:8" s="116" customFormat="1" ht="15" customHeight="1">
      <c r="A1127" s="110" t="s">
        <v>317</v>
      </c>
      <c r="B1127" s="105" t="s">
        <v>821</v>
      </c>
      <c r="C1127" s="119">
        <v>9</v>
      </c>
      <c r="D1127" s="105" t="s">
        <v>298</v>
      </c>
      <c r="E1127" s="115" t="s">
        <v>337</v>
      </c>
      <c r="F1127" s="115" t="s">
        <v>306</v>
      </c>
      <c r="G1127" s="105"/>
      <c r="H1127" s="198">
        <v>6510.9</v>
      </c>
    </row>
    <row r="1128" spans="1:8" s="116" customFormat="1" ht="13.5" customHeight="1">
      <c r="A1128" s="67" t="s">
        <v>196</v>
      </c>
      <c r="B1128" s="105" t="s">
        <v>821</v>
      </c>
      <c r="C1128" s="119">
        <v>9</v>
      </c>
      <c r="D1128" s="105" t="s">
        <v>298</v>
      </c>
      <c r="E1128" s="115" t="s">
        <v>337</v>
      </c>
      <c r="F1128" s="115" t="s">
        <v>306</v>
      </c>
      <c r="G1128" s="105" t="s">
        <v>197</v>
      </c>
      <c r="H1128" s="198">
        <v>6510.9</v>
      </c>
    </row>
    <row r="1129" spans="1:8" s="116" customFormat="1" ht="60.75" customHeight="1">
      <c r="A1129" s="345" t="s">
        <v>1232</v>
      </c>
      <c r="B1129" s="103" t="s">
        <v>1342</v>
      </c>
      <c r="C1129" s="103" t="s">
        <v>299</v>
      </c>
      <c r="D1129" s="121" t="s">
        <v>300</v>
      </c>
      <c r="E1129" s="103" t="s">
        <v>301</v>
      </c>
      <c r="F1129" s="142"/>
      <c r="G1129" s="103"/>
      <c r="H1129" s="197">
        <v>43914</v>
      </c>
    </row>
    <row r="1130" spans="1:8" s="116" customFormat="1" ht="21" customHeight="1">
      <c r="A1130" s="348" t="s">
        <v>1233</v>
      </c>
      <c r="B1130" s="103" t="s">
        <v>1342</v>
      </c>
      <c r="C1130" s="103" t="s">
        <v>260</v>
      </c>
      <c r="D1130" s="121" t="s">
        <v>300</v>
      </c>
      <c r="E1130" s="103" t="s">
        <v>301</v>
      </c>
      <c r="F1130" s="142"/>
      <c r="G1130" s="103"/>
      <c r="H1130" s="197">
        <v>43914</v>
      </c>
    </row>
    <row r="1131" spans="1:8" s="116" customFormat="1" ht="49.5" customHeight="1">
      <c r="A1131" s="349" t="s">
        <v>1234</v>
      </c>
      <c r="B1131" s="105" t="s">
        <v>1342</v>
      </c>
      <c r="C1131" s="105" t="s">
        <v>260</v>
      </c>
      <c r="D1131" s="115" t="s">
        <v>298</v>
      </c>
      <c r="E1131" s="105" t="s">
        <v>301</v>
      </c>
      <c r="F1131" s="126"/>
      <c r="G1131" s="105"/>
      <c r="H1131" s="198">
        <v>43914</v>
      </c>
    </row>
    <row r="1132" spans="1:8" s="116" customFormat="1" ht="43.5" customHeight="1">
      <c r="A1132" s="114" t="s">
        <v>1235</v>
      </c>
      <c r="B1132" s="105" t="s">
        <v>1342</v>
      </c>
      <c r="C1132" s="105" t="s">
        <v>260</v>
      </c>
      <c r="D1132" s="115" t="s">
        <v>298</v>
      </c>
      <c r="E1132" s="105" t="s">
        <v>1236</v>
      </c>
      <c r="F1132" s="126"/>
      <c r="G1132" s="105"/>
      <c r="H1132" s="198">
        <v>38796.1</v>
      </c>
    </row>
    <row r="1133" spans="1:8" s="116" customFormat="1" ht="19.5" customHeight="1">
      <c r="A1133" s="114" t="s">
        <v>346</v>
      </c>
      <c r="B1133" s="105" t="s">
        <v>1342</v>
      </c>
      <c r="C1133" s="105" t="s">
        <v>260</v>
      </c>
      <c r="D1133" s="115" t="s">
        <v>298</v>
      </c>
      <c r="E1133" s="105" t="s">
        <v>1236</v>
      </c>
      <c r="F1133" s="126">
        <v>410</v>
      </c>
      <c r="G1133" s="105"/>
      <c r="H1133" s="198">
        <v>38796.1</v>
      </c>
    </row>
    <row r="1134" spans="1:8" s="116" customFormat="1" ht="21" customHeight="1">
      <c r="A1134" s="351" t="s">
        <v>198</v>
      </c>
      <c r="B1134" s="105" t="s">
        <v>1342</v>
      </c>
      <c r="C1134" s="105" t="s">
        <v>260</v>
      </c>
      <c r="D1134" s="115" t="s">
        <v>298</v>
      </c>
      <c r="E1134" s="105" t="s">
        <v>1236</v>
      </c>
      <c r="F1134" s="126">
        <v>410</v>
      </c>
      <c r="G1134" s="105" t="s">
        <v>199</v>
      </c>
      <c r="H1134" s="198">
        <v>38796.1</v>
      </c>
    </row>
    <row r="1135" spans="1:8" s="116" customFormat="1" ht="75" customHeight="1">
      <c r="A1135" s="114" t="s">
        <v>1237</v>
      </c>
      <c r="B1135" s="105" t="s">
        <v>1342</v>
      </c>
      <c r="C1135" s="105" t="s">
        <v>260</v>
      </c>
      <c r="D1135" s="115" t="s">
        <v>298</v>
      </c>
      <c r="E1135" s="105" t="s">
        <v>1238</v>
      </c>
      <c r="F1135" s="126"/>
      <c r="G1135" s="105"/>
      <c r="H1135" s="198">
        <v>2474.1</v>
      </c>
    </row>
    <row r="1136" spans="1:8" s="116" customFormat="1" ht="18" customHeight="1">
      <c r="A1136" s="114" t="s">
        <v>346</v>
      </c>
      <c r="B1136" s="105" t="s">
        <v>1342</v>
      </c>
      <c r="C1136" s="105" t="s">
        <v>260</v>
      </c>
      <c r="D1136" s="115" t="s">
        <v>298</v>
      </c>
      <c r="E1136" s="105" t="s">
        <v>1238</v>
      </c>
      <c r="F1136" s="126">
        <v>410</v>
      </c>
      <c r="G1136" s="105"/>
      <c r="H1136" s="198">
        <v>2474.1</v>
      </c>
    </row>
    <row r="1137" spans="1:8" s="116" customFormat="1" ht="19.5" customHeight="1">
      <c r="A1137" s="351" t="s">
        <v>198</v>
      </c>
      <c r="B1137" s="105" t="s">
        <v>1342</v>
      </c>
      <c r="C1137" s="105" t="s">
        <v>260</v>
      </c>
      <c r="D1137" s="115" t="s">
        <v>298</v>
      </c>
      <c r="E1137" s="105" t="s">
        <v>1238</v>
      </c>
      <c r="F1137" s="126">
        <v>410</v>
      </c>
      <c r="G1137" s="105" t="s">
        <v>199</v>
      </c>
      <c r="H1137" s="198">
        <v>2474.1</v>
      </c>
    </row>
    <row r="1138" spans="1:8" s="116" customFormat="1" ht="45" customHeight="1">
      <c r="A1138" s="349" t="s">
        <v>1235</v>
      </c>
      <c r="B1138" s="105" t="s">
        <v>1342</v>
      </c>
      <c r="C1138" s="105" t="s">
        <v>260</v>
      </c>
      <c r="D1138" s="115" t="s">
        <v>298</v>
      </c>
      <c r="E1138" s="105" t="s">
        <v>1239</v>
      </c>
      <c r="F1138" s="126"/>
      <c r="G1138" s="105"/>
      <c r="H1138" s="198">
        <v>2643.8</v>
      </c>
    </row>
    <row r="1139" spans="1:8" s="116" customFormat="1" ht="16.5" customHeight="1">
      <c r="A1139" s="114" t="s">
        <v>346</v>
      </c>
      <c r="B1139" s="105" t="s">
        <v>1342</v>
      </c>
      <c r="C1139" s="105" t="s">
        <v>260</v>
      </c>
      <c r="D1139" s="115" t="s">
        <v>298</v>
      </c>
      <c r="E1139" s="105" t="s">
        <v>1239</v>
      </c>
      <c r="F1139" s="126">
        <v>410</v>
      </c>
      <c r="G1139" s="105"/>
      <c r="H1139" s="198">
        <v>2643.8</v>
      </c>
    </row>
    <row r="1140" spans="1:8" s="116" customFormat="1" ht="15.75" customHeight="1">
      <c r="A1140" s="351" t="s">
        <v>198</v>
      </c>
      <c r="B1140" s="105" t="s">
        <v>1342</v>
      </c>
      <c r="C1140" s="105" t="s">
        <v>260</v>
      </c>
      <c r="D1140" s="115" t="s">
        <v>298</v>
      </c>
      <c r="E1140" s="105" t="s">
        <v>1239</v>
      </c>
      <c r="F1140" s="126">
        <v>410</v>
      </c>
      <c r="G1140" s="105" t="s">
        <v>199</v>
      </c>
      <c r="H1140" s="198">
        <v>2643.8</v>
      </c>
    </row>
    <row r="1141" spans="1:8" s="116" customFormat="1" ht="33.75" customHeight="1">
      <c r="A1141" s="345" t="s">
        <v>1222</v>
      </c>
      <c r="B1141" s="103" t="s">
        <v>1209</v>
      </c>
      <c r="C1141" s="103" t="s">
        <v>299</v>
      </c>
      <c r="D1141" s="121" t="s">
        <v>300</v>
      </c>
      <c r="E1141" s="103" t="s">
        <v>301</v>
      </c>
      <c r="F1141" s="142"/>
      <c r="G1141" s="103"/>
      <c r="H1141" s="197">
        <v>21926.5</v>
      </c>
    </row>
    <row r="1142" spans="1:8" s="116" customFormat="1" ht="34.5" customHeight="1">
      <c r="A1142" s="345" t="s">
        <v>1223</v>
      </c>
      <c r="B1142" s="103" t="s">
        <v>1209</v>
      </c>
      <c r="C1142" s="103" t="s">
        <v>258</v>
      </c>
      <c r="D1142" s="121" t="s">
        <v>300</v>
      </c>
      <c r="E1142" s="103" t="s">
        <v>301</v>
      </c>
      <c r="F1142" s="142"/>
      <c r="G1142" s="103"/>
      <c r="H1142" s="197">
        <v>21926.5</v>
      </c>
    </row>
    <row r="1143" spans="1:8" s="116" customFormat="1" ht="51" customHeight="1">
      <c r="A1143" s="346" t="s">
        <v>1224</v>
      </c>
      <c r="B1143" s="105" t="s">
        <v>1209</v>
      </c>
      <c r="C1143" s="105" t="s">
        <v>258</v>
      </c>
      <c r="D1143" s="115" t="s">
        <v>298</v>
      </c>
      <c r="E1143" s="105" t="s">
        <v>301</v>
      </c>
      <c r="F1143" s="126"/>
      <c r="G1143" s="105"/>
      <c r="H1143" s="198">
        <v>21926.5</v>
      </c>
    </row>
    <row r="1144" spans="1:8" s="116" customFormat="1" ht="30" customHeight="1">
      <c r="A1144" s="346" t="s">
        <v>1221</v>
      </c>
      <c r="B1144" s="105" t="s">
        <v>1209</v>
      </c>
      <c r="C1144" s="105" t="s">
        <v>258</v>
      </c>
      <c r="D1144" s="115" t="s">
        <v>298</v>
      </c>
      <c r="E1144" s="105" t="s">
        <v>1020</v>
      </c>
      <c r="F1144" s="126"/>
      <c r="G1144" s="105"/>
      <c r="H1144" s="198">
        <v>3155.6</v>
      </c>
    </row>
    <row r="1145" spans="1:8" s="116" customFormat="1" ht="31.5" customHeight="1">
      <c r="A1145" s="173" t="s">
        <v>311</v>
      </c>
      <c r="B1145" s="105" t="s">
        <v>1209</v>
      </c>
      <c r="C1145" s="105" t="s">
        <v>258</v>
      </c>
      <c r="D1145" s="115" t="s">
        <v>298</v>
      </c>
      <c r="E1145" s="105" t="s">
        <v>1020</v>
      </c>
      <c r="F1145" s="126">
        <v>240</v>
      </c>
      <c r="G1145" s="105"/>
      <c r="H1145" s="198">
        <v>3155.6</v>
      </c>
    </row>
    <row r="1146" spans="1:8" s="116" customFormat="1" ht="20.25" customHeight="1">
      <c r="A1146" s="130" t="s">
        <v>188</v>
      </c>
      <c r="B1146" s="105" t="s">
        <v>1209</v>
      </c>
      <c r="C1146" s="105" t="s">
        <v>258</v>
      </c>
      <c r="D1146" s="115" t="s">
        <v>298</v>
      </c>
      <c r="E1146" s="105" t="s">
        <v>1020</v>
      </c>
      <c r="F1146" s="126">
        <v>240</v>
      </c>
      <c r="G1146" s="105" t="s">
        <v>189</v>
      </c>
      <c r="H1146" s="198">
        <v>3155.6</v>
      </c>
    </row>
    <row r="1147" spans="1:8" s="116" customFormat="1" ht="57.75" customHeight="1">
      <c r="A1147" s="168" t="s">
        <v>1219</v>
      </c>
      <c r="B1147" s="105" t="s">
        <v>1209</v>
      </c>
      <c r="C1147" s="105" t="s">
        <v>258</v>
      </c>
      <c r="D1147" s="115" t="s">
        <v>298</v>
      </c>
      <c r="E1147" s="105" t="s">
        <v>1210</v>
      </c>
      <c r="F1147" s="126"/>
      <c r="G1147" s="126"/>
      <c r="H1147" s="198">
        <v>14539.1</v>
      </c>
    </row>
    <row r="1148" spans="1:8" s="116" customFormat="1" ht="30.75" customHeight="1">
      <c r="A1148" s="173" t="s">
        <v>311</v>
      </c>
      <c r="B1148" s="105" t="s">
        <v>1209</v>
      </c>
      <c r="C1148" s="105" t="s">
        <v>258</v>
      </c>
      <c r="D1148" s="115" t="s">
        <v>298</v>
      </c>
      <c r="E1148" s="105" t="s">
        <v>1210</v>
      </c>
      <c r="F1148" s="126">
        <v>240</v>
      </c>
      <c r="G1148" s="126"/>
      <c r="H1148" s="198">
        <v>14539.1</v>
      </c>
    </row>
    <row r="1149" spans="1:8" s="116" customFormat="1" ht="15.75" customHeight="1">
      <c r="A1149" s="130" t="s">
        <v>188</v>
      </c>
      <c r="B1149" s="105" t="s">
        <v>1209</v>
      </c>
      <c r="C1149" s="105" t="s">
        <v>258</v>
      </c>
      <c r="D1149" s="115" t="s">
        <v>298</v>
      </c>
      <c r="E1149" s="105" t="s">
        <v>1210</v>
      </c>
      <c r="F1149" s="126">
        <v>240</v>
      </c>
      <c r="G1149" s="127" t="s">
        <v>189</v>
      </c>
      <c r="H1149" s="198">
        <v>14539.1</v>
      </c>
    </row>
    <row r="1150" spans="1:8" s="116" customFormat="1" ht="70.5" customHeight="1">
      <c r="A1150" s="173" t="s">
        <v>1220</v>
      </c>
      <c r="B1150" s="105" t="s">
        <v>1209</v>
      </c>
      <c r="C1150" s="105" t="s">
        <v>258</v>
      </c>
      <c r="D1150" s="115" t="s">
        <v>298</v>
      </c>
      <c r="E1150" s="105" t="s">
        <v>1211</v>
      </c>
      <c r="F1150" s="126"/>
      <c r="G1150" s="105"/>
      <c r="H1150" s="198">
        <v>2710</v>
      </c>
    </row>
    <row r="1151" spans="1:8" s="116" customFormat="1" ht="31.5" customHeight="1">
      <c r="A1151" s="173" t="s">
        <v>311</v>
      </c>
      <c r="B1151" s="105" t="s">
        <v>1209</v>
      </c>
      <c r="C1151" s="105" t="s">
        <v>258</v>
      </c>
      <c r="D1151" s="115" t="s">
        <v>298</v>
      </c>
      <c r="E1151" s="105" t="s">
        <v>1211</v>
      </c>
      <c r="F1151" s="126">
        <v>240</v>
      </c>
      <c r="G1151" s="105"/>
      <c r="H1151" s="198">
        <v>2710</v>
      </c>
    </row>
    <row r="1152" spans="1:8" s="116" customFormat="1" ht="19.5" customHeight="1">
      <c r="A1152" s="130" t="s">
        <v>188</v>
      </c>
      <c r="B1152" s="105" t="s">
        <v>1209</v>
      </c>
      <c r="C1152" s="105" t="s">
        <v>258</v>
      </c>
      <c r="D1152" s="115" t="s">
        <v>298</v>
      </c>
      <c r="E1152" s="105" t="s">
        <v>1211</v>
      </c>
      <c r="F1152" s="126">
        <v>240</v>
      </c>
      <c r="G1152" s="105" t="s">
        <v>189</v>
      </c>
      <c r="H1152" s="198">
        <v>2710</v>
      </c>
    </row>
    <row r="1153" spans="1:8" s="116" customFormat="1" ht="99.75" customHeight="1">
      <c r="A1153" s="173" t="s">
        <v>1225</v>
      </c>
      <c r="B1153" s="105" t="s">
        <v>1209</v>
      </c>
      <c r="C1153" s="105" t="s">
        <v>258</v>
      </c>
      <c r="D1153" s="115" t="s">
        <v>298</v>
      </c>
      <c r="E1153" s="105" t="s">
        <v>1212</v>
      </c>
      <c r="F1153" s="126"/>
      <c r="G1153" s="105"/>
      <c r="H1153" s="198">
        <v>480.2</v>
      </c>
    </row>
    <row r="1154" spans="1:8" s="116" customFormat="1" ht="30" customHeight="1">
      <c r="A1154" s="173" t="s">
        <v>311</v>
      </c>
      <c r="B1154" s="105" t="s">
        <v>1209</v>
      </c>
      <c r="C1154" s="105" t="s">
        <v>258</v>
      </c>
      <c r="D1154" s="115" t="s">
        <v>298</v>
      </c>
      <c r="E1154" s="105" t="s">
        <v>1212</v>
      </c>
      <c r="F1154" s="126">
        <v>240</v>
      </c>
      <c r="G1154" s="105"/>
      <c r="H1154" s="198">
        <v>480.2</v>
      </c>
    </row>
    <row r="1155" spans="1:8" s="116" customFormat="1" ht="18" customHeight="1">
      <c r="A1155" s="130" t="s">
        <v>188</v>
      </c>
      <c r="B1155" s="105" t="s">
        <v>1209</v>
      </c>
      <c r="C1155" s="105" t="s">
        <v>258</v>
      </c>
      <c r="D1155" s="115" t="s">
        <v>298</v>
      </c>
      <c r="E1155" s="105" t="s">
        <v>1212</v>
      </c>
      <c r="F1155" s="126">
        <v>240</v>
      </c>
      <c r="G1155" s="105" t="s">
        <v>189</v>
      </c>
      <c r="H1155" s="198">
        <v>480.2</v>
      </c>
    </row>
    <row r="1156" spans="1:8" s="116" customFormat="1" ht="34.5" customHeight="1">
      <c r="A1156" s="346" t="s">
        <v>1221</v>
      </c>
      <c r="B1156" s="105" t="s">
        <v>1209</v>
      </c>
      <c r="C1156" s="105" t="s">
        <v>258</v>
      </c>
      <c r="D1156" s="115" t="s">
        <v>298</v>
      </c>
      <c r="E1156" s="105" t="s">
        <v>1213</v>
      </c>
      <c r="F1156" s="126"/>
      <c r="G1156" s="105"/>
      <c r="H1156" s="198">
        <v>1041.6000000000001</v>
      </c>
    </row>
    <row r="1157" spans="1:8" s="116" customFormat="1" ht="33" customHeight="1">
      <c r="A1157" s="114" t="s">
        <v>311</v>
      </c>
      <c r="B1157" s="105" t="s">
        <v>1209</v>
      </c>
      <c r="C1157" s="105" t="s">
        <v>258</v>
      </c>
      <c r="D1157" s="115" t="s">
        <v>298</v>
      </c>
      <c r="E1157" s="105" t="s">
        <v>1213</v>
      </c>
      <c r="F1157" s="126">
        <v>240</v>
      </c>
      <c r="G1157" s="105"/>
      <c r="H1157" s="198">
        <v>1041.6000000000001</v>
      </c>
    </row>
    <row r="1158" spans="1:8" s="116" customFormat="1" ht="15.75" customHeight="1">
      <c r="A1158" s="130" t="s">
        <v>188</v>
      </c>
      <c r="B1158" s="105" t="s">
        <v>1209</v>
      </c>
      <c r="C1158" s="105" t="s">
        <v>258</v>
      </c>
      <c r="D1158" s="115" t="s">
        <v>298</v>
      </c>
      <c r="E1158" s="105" t="s">
        <v>1213</v>
      </c>
      <c r="F1158" s="126">
        <v>240</v>
      </c>
      <c r="G1158" s="105" t="s">
        <v>189</v>
      </c>
      <c r="H1158" s="198">
        <v>1041.6000000000001</v>
      </c>
    </row>
    <row r="1159" spans="1:8" s="116" customFormat="1" ht="36" customHeight="1">
      <c r="A1159" s="345" t="s">
        <v>1226</v>
      </c>
      <c r="B1159" s="103" t="s">
        <v>1214</v>
      </c>
      <c r="C1159" s="103" t="s">
        <v>299</v>
      </c>
      <c r="D1159" s="121" t="s">
        <v>300</v>
      </c>
      <c r="E1159" s="103" t="s">
        <v>301</v>
      </c>
      <c r="F1159" s="126"/>
      <c r="G1159" s="105"/>
      <c r="H1159" s="197">
        <v>6567.3</v>
      </c>
    </row>
    <row r="1160" spans="1:8" s="116" customFormat="1" ht="32.25" customHeight="1">
      <c r="A1160" s="345" t="s">
        <v>1227</v>
      </c>
      <c r="B1160" s="103" t="s">
        <v>1214</v>
      </c>
      <c r="C1160" s="103" t="s">
        <v>262</v>
      </c>
      <c r="D1160" s="121" t="s">
        <v>300</v>
      </c>
      <c r="E1160" s="103" t="s">
        <v>301</v>
      </c>
      <c r="F1160" s="126"/>
      <c r="G1160" s="105"/>
      <c r="H1160" s="197">
        <v>6567.3</v>
      </c>
    </row>
    <row r="1161" spans="1:8" s="116" customFormat="1" ht="34.5" customHeight="1">
      <c r="A1161" s="108" t="s">
        <v>722</v>
      </c>
      <c r="B1161" s="105" t="s">
        <v>1214</v>
      </c>
      <c r="C1161" s="105" t="s">
        <v>262</v>
      </c>
      <c r="D1161" s="115" t="s">
        <v>298</v>
      </c>
      <c r="E1161" s="105" t="s">
        <v>301</v>
      </c>
      <c r="F1161" s="126"/>
      <c r="G1161" s="105"/>
      <c r="H1161" s="198">
        <v>6567.3</v>
      </c>
    </row>
    <row r="1162" spans="1:8" s="116" customFormat="1" ht="36" customHeight="1">
      <c r="A1162" s="108" t="s">
        <v>1231</v>
      </c>
      <c r="B1162" s="105" t="s">
        <v>1214</v>
      </c>
      <c r="C1162" s="105" t="s">
        <v>262</v>
      </c>
      <c r="D1162" s="115" t="s">
        <v>298</v>
      </c>
      <c r="E1162" s="105" t="s">
        <v>1230</v>
      </c>
      <c r="F1162" s="142"/>
      <c r="G1162" s="105"/>
      <c r="H1162" s="198">
        <v>3737.3</v>
      </c>
    </row>
    <row r="1163" spans="1:8" s="116" customFormat="1" ht="30.75" customHeight="1">
      <c r="A1163" s="114" t="s">
        <v>311</v>
      </c>
      <c r="B1163" s="105" t="s">
        <v>1214</v>
      </c>
      <c r="C1163" s="105" t="s">
        <v>262</v>
      </c>
      <c r="D1163" s="115" t="s">
        <v>298</v>
      </c>
      <c r="E1163" s="105" t="s">
        <v>1230</v>
      </c>
      <c r="F1163" s="126">
        <v>240</v>
      </c>
      <c r="G1163" s="105"/>
      <c r="H1163" s="198">
        <v>3737.3</v>
      </c>
    </row>
    <row r="1164" spans="1:8" s="116" customFormat="1" ht="15.75" customHeight="1">
      <c r="A1164" s="130" t="s">
        <v>188</v>
      </c>
      <c r="B1164" s="105" t="s">
        <v>1214</v>
      </c>
      <c r="C1164" s="105" t="s">
        <v>262</v>
      </c>
      <c r="D1164" s="115" t="s">
        <v>298</v>
      </c>
      <c r="E1164" s="105" t="s">
        <v>1230</v>
      </c>
      <c r="F1164" s="126">
        <v>240</v>
      </c>
      <c r="G1164" s="105" t="s">
        <v>189</v>
      </c>
      <c r="H1164" s="198">
        <v>3737.3</v>
      </c>
    </row>
    <row r="1165" spans="1:8" s="116" customFormat="1" ht="56.25" customHeight="1">
      <c r="A1165" s="168" t="s">
        <v>1228</v>
      </c>
      <c r="B1165" s="105" t="s">
        <v>1214</v>
      </c>
      <c r="C1165" s="105" t="s">
        <v>262</v>
      </c>
      <c r="D1165" s="115" t="s">
        <v>298</v>
      </c>
      <c r="E1165" s="105" t="s">
        <v>1215</v>
      </c>
      <c r="F1165" s="126"/>
      <c r="G1165" s="105"/>
      <c r="H1165" s="198">
        <v>200</v>
      </c>
    </row>
    <row r="1166" spans="1:8" s="116" customFormat="1" ht="32.25" customHeight="1">
      <c r="A1166" s="114" t="s">
        <v>311</v>
      </c>
      <c r="B1166" s="105" t="s">
        <v>1214</v>
      </c>
      <c r="C1166" s="105" t="s">
        <v>262</v>
      </c>
      <c r="D1166" s="115" t="s">
        <v>298</v>
      </c>
      <c r="E1166" s="105" t="s">
        <v>1215</v>
      </c>
      <c r="F1166" s="126">
        <v>240</v>
      </c>
      <c r="G1166" s="105"/>
      <c r="H1166" s="198">
        <v>200</v>
      </c>
    </row>
    <row r="1167" spans="1:8" s="116" customFormat="1" ht="21" customHeight="1">
      <c r="A1167" s="130" t="s">
        <v>188</v>
      </c>
      <c r="B1167" s="105" t="s">
        <v>1214</v>
      </c>
      <c r="C1167" s="105" t="s">
        <v>262</v>
      </c>
      <c r="D1167" s="115" t="s">
        <v>298</v>
      </c>
      <c r="E1167" s="105" t="s">
        <v>1215</v>
      </c>
      <c r="F1167" s="126">
        <v>240</v>
      </c>
      <c r="G1167" s="105" t="s">
        <v>189</v>
      </c>
      <c r="H1167" s="198">
        <v>200</v>
      </c>
    </row>
    <row r="1168" spans="1:8" s="116" customFormat="1" ht="57" customHeight="1">
      <c r="A1168" s="168" t="s">
        <v>1229</v>
      </c>
      <c r="B1168" s="105" t="s">
        <v>1214</v>
      </c>
      <c r="C1168" s="105" t="s">
        <v>262</v>
      </c>
      <c r="D1168" s="115" t="s">
        <v>298</v>
      </c>
      <c r="E1168" s="105" t="s">
        <v>1216</v>
      </c>
      <c r="F1168" s="126"/>
      <c r="G1168" s="105"/>
      <c r="H1168" s="198">
        <v>2630</v>
      </c>
    </row>
    <row r="1169" spans="1:8" s="116" customFormat="1" ht="33" customHeight="1">
      <c r="A1169" s="114" t="s">
        <v>311</v>
      </c>
      <c r="B1169" s="105" t="s">
        <v>1214</v>
      </c>
      <c r="C1169" s="105" t="s">
        <v>262</v>
      </c>
      <c r="D1169" s="115" t="s">
        <v>298</v>
      </c>
      <c r="E1169" s="105" t="s">
        <v>1216</v>
      </c>
      <c r="F1169" s="126">
        <v>240</v>
      </c>
      <c r="G1169" s="105"/>
      <c r="H1169" s="198">
        <v>2630</v>
      </c>
    </row>
    <row r="1170" spans="1:8" s="116" customFormat="1" ht="17.25" customHeight="1">
      <c r="A1170" s="130" t="s">
        <v>188</v>
      </c>
      <c r="B1170" s="105" t="s">
        <v>1214</v>
      </c>
      <c r="C1170" s="105" t="s">
        <v>262</v>
      </c>
      <c r="D1170" s="115" t="s">
        <v>298</v>
      </c>
      <c r="E1170" s="105" t="s">
        <v>1216</v>
      </c>
      <c r="F1170" s="126">
        <v>240</v>
      </c>
      <c r="G1170" s="105" t="s">
        <v>189</v>
      </c>
      <c r="H1170" s="198">
        <v>2630</v>
      </c>
    </row>
    <row r="1171" spans="1:8" ht="17.25" customHeight="1">
      <c r="A1171" s="462" t="s">
        <v>254</v>
      </c>
      <c r="B1171" s="463"/>
      <c r="C1171" s="464"/>
      <c r="D1171" s="463"/>
      <c r="E1171" s="463"/>
      <c r="F1171" s="464"/>
      <c r="G1171" s="464"/>
      <c r="H1171" s="197">
        <v>2697026.8</v>
      </c>
    </row>
    <row r="1172" spans="1:7" ht="17.25" customHeight="1">
      <c r="A1172" s="465"/>
      <c r="B1172" s="466"/>
      <c r="C1172" s="467"/>
      <c r="D1172" s="466"/>
      <c r="E1172" s="466"/>
      <c r="F1172" s="467"/>
      <c r="G1172" s="467"/>
    </row>
    <row r="1173" spans="1:7" ht="17.25" customHeight="1">
      <c r="A1173" s="465"/>
      <c r="B1173" s="466"/>
      <c r="C1173" s="467"/>
      <c r="D1173" s="466"/>
      <c r="E1173" s="466"/>
      <c r="F1173" s="467"/>
      <c r="G1173" s="467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9"/>
  <sheetViews>
    <sheetView zoomScalePageLayoutView="0" workbookViewId="0" topLeftCell="A1">
      <selection activeCell="A1" sqref="A1:H1129"/>
    </sheetView>
  </sheetViews>
  <sheetFormatPr defaultColWidth="8.8515625" defaultRowHeight="15"/>
  <cols>
    <col min="1" max="1" width="60.57421875" style="5" customWidth="1"/>
    <col min="2" max="2" width="7.421875" style="134" customWidth="1"/>
    <col min="3" max="3" width="3.28125" style="135" customWidth="1"/>
    <col min="4" max="4" width="2.28125" style="135" customWidth="1"/>
    <col min="5" max="5" width="3.28125" style="135" customWidth="1"/>
    <col min="6" max="6" width="6.140625" style="135" customWidth="1"/>
    <col min="7" max="7" width="6.7109375" style="134" customWidth="1"/>
    <col min="8" max="8" width="15.28125" style="209" customWidth="1"/>
    <col min="9" max="16384" width="8.8515625" style="4" customWidth="1"/>
  </cols>
  <sheetData>
    <row r="1" ht="12.75">
      <c r="H1" s="195" t="s">
        <v>0</v>
      </c>
    </row>
    <row r="2" ht="12.75">
      <c r="H2" s="195" t="s">
        <v>1</v>
      </c>
    </row>
    <row r="3" ht="12.75">
      <c r="H3" s="196" t="s">
        <v>2</v>
      </c>
    </row>
    <row r="4" ht="12.75">
      <c r="H4" s="179" t="s">
        <v>1495</v>
      </c>
    </row>
    <row r="5" ht="12.75">
      <c r="H5" s="195" t="s">
        <v>947</v>
      </c>
    </row>
    <row r="8" spans="1:8" s="136" customFormat="1" ht="57" customHeight="1">
      <c r="A8" s="588" t="s">
        <v>1014</v>
      </c>
      <c r="B8" s="588"/>
      <c r="C8" s="588"/>
      <c r="D8" s="588"/>
      <c r="E8" s="588"/>
      <c r="F8" s="588"/>
      <c r="G8" s="588"/>
      <c r="H8" s="199"/>
    </row>
    <row r="11" spans="1:8" s="5" customFormat="1" ht="72" customHeight="1">
      <c r="A11" s="103" t="s">
        <v>257</v>
      </c>
      <c r="B11" s="103" t="s">
        <v>296</v>
      </c>
      <c r="C11" s="589" t="s">
        <v>35</v>
      </c>
      <c r="D11" s="590"/>
      <c r="E11" s="590"/>
      <c r="F11" s="591"/>
      <c r="G11" s="121" t="s">
        <v>295</v>
      </c>
      <c r="H11" s="197" t="s">
        <v>1489</v>
      </c>
    </row>
    <row r="12" spans="1:8" s="116" customFormat="1" ht="15" customHeight="1">
      <c r="A12" s="107" t="s">
        <v>162</v>
      </c>
      <c r="B12" s="103" t="s">
        <v>163</v>
      </c>
      <c r="C12" s="121"/>
      <c r="D12" s="121"/>
      <c r="E12" s="121"/>
      <c r="F12" s="121"/>
      <c r="G12" s="121"/>
      <c r="H12" s="200">
        <v>215596.7</v>
      </c>
    </row>
    <row r="13" spans="1:8" s="143" customFormat="1" ht="30" customHeight="1">
      <c r="A13" s="107" t="s">
        <v>164</v>
      </c>
      <c r="B13" s="103" t="s">
        <v>165</v>
      </c>
      <c r="C13" s="103"/>
      <c r="D13" s="103"/>
      <c r="E13" s="103"/>
      <c r="F13" s="103"/>
      <c r="G13" s="139"/>
      <c r="H13" s="200">
        <v>3545.4000000000005</v>
      </c>
    </row>
    <row r="14" spans="1:8" s="143" customFormat="1" ht="29.25" customHeight="1">
      <c r="A14" s="107" t="s">
        <v>785</v>
      </c>
      <c r="B14" s="103" t="s">
        <v>165</v>
      </c>
      <c r="C14" s="103" t="s">
        <v>786</v>
      </c>
      <c r="D14" s="103" t="s">
        <v>299</v>
      </c>
      <c r="E14" s="103" t="s">
        <v>300</v>
      </c>
      <c r="F14" s="103" t="s">
        <v>301</v>
      </c>
      <c r="G14" s="139"/>
      <c r="H14" s="200">
        <v>3545.4000000000005</v>
      </c>
    </row>
    <row r="15" spans="1:8" s="143" customFormat="1" ht="19.5" customHeight="1">
      <c r="A15" s="137" t="s">
        <v>787</v>
      </c>
      <c r="B15" s="103" t="s">
        <v>165</v>
      </c>
      <c r="C15" s="121" t="s">
        <v>786</v>
      </c>
      <c r="D15" s="121" t="s">
        <v>258</v>
      </c>
      <c r="E15" s="121" t="s">
        <v>300</v>
      </c>
      <c r="F15" s="121" t="s">
        <v>301</v>
      </c>
      <c r="G15" s="121"/>
      <c r="H15" s="200">
        <v>3545.4000000000005</v>
      </c>
    </row>
    <row r="16" spans="1:8" ht="12.75" customHeight="1">
      <c r="A16" s="112" t="s">
        <v>788</v>
      </c>
      <c r="B16" s="105" t="s">
        <v>165</v>
      </c>
      <c r="C16" s="105" t="s">
        <v>786</v>
      </c>
      <c r="D16" s="105" t="s">
        <v>258</v>
      </c>
      <c r="E16" s="105" t="s">
        <v>298</v>
      </c>
      <c r="F16" s="105" t="s">
        <v>301</v>
      </c>
      <c r="G16" s="119"/>
      <c r="H16" s="202">
        <v>3545.4000000000005</v>
      </c>
    </row>
    <row r="17" spans="1:8" ht="17.25" customHeight="1">
      <c r="A17" s="113" t="s">
        <v>789</v>
      </c>
      <c r="B17" s="105" t="s">
        <v>165</v>
      </c>
      <c r="C17" s="105" t="s">
        <v>786</v>
      </c>
      <c r="D17" s="105" t="s">
        <v>258</v>
      </c>
      <c r="E17" s="105" t="s">
        <v>298</v>
      </c>
      <c r="F17" s="105" t="s">
        <v>790</v>
      </c>
      <c r="G17" s="119"/>
      <c r="H17" s="202">
        <v>3545.4000000000005</v>
      </c>
    </row>
    <row r="18" spans="1:8" ht="18" customHeight="1">
      <c r="A18" s="112" t="s">
        <v>352</v>
      </c>
      <c r="B18" s="105" t="s">
        <v>165</v>
      </c>
      <c r="C18" s="105" t="s">
        <v>786</v>
      </c>
      <c r="D18" s="105" t="s">
        <v>258</v>
      </c>
      <c r="E18" s="105" t="s">
        <v>298</v>
      </c>
      <c r="F18" s="105" t="s">
        <v>790</v>
      </c>
      <c r="G18" s="119">
        <v>120</v>
      </c>
      <c r="H18" s="202">
        <v>3545.4000000000005</v>
      </c>
    </row>
    <row r="19" spans="1:8" s="116" customFormat="1" ht="44.25" customHeight="1">
      <c r="A19" s="138" t="s">
        <v>166</v>
      </c>
      <c r="B19" s="103" t="s">
        <v>167</v>
      </c>
      <c r="C19" s="103"/>
      <c r="D19" s="103"/>
      <c r="E19" s="103"/>
      <c r="F19" s="103"/>
      <c r="G19" s="139"/>
      <c r="H19" s="200">
        <v>5332.1</v>
      </c>
    </row>
    <row r="20" spans="1:8" s="116" customFormat="1" ht="30" customHeight="1">
      <c r="A20" s="107" t="s">
        <v>785</v>
      </c>
      <c r="B20" s="103" t="s">
        <v>167</v>
      </c>
      <c r="C20" s="103">
        <v>67</v>
      </c>
      <c r="D20" s="103">
        <v>0</v>
      </c>
      <c r="E20" s="103" t="s">
        <v>300</v>
      </c>
      <c r="F20" s="103" t="s">
        <v>301</v>
      </c>
      <c r="G20" s="139"/>
      <c r="H20" s="200">
        <v>5332.1</v>
      </c>
    </row>
    <row r="21" spans="1:8" s="116" customFormat="1" ht="17.25" customHeight="1">
      <c r="A21" s="137" t="s">
        <v>793</v>
      </c>
      <c r="B21" s="103" t="s">
        <v>167</v>
      </c>
      <c r="C21" s="121" t="s">
        <v>786</v>
      </c>
      <c r="D21" s="121" t="s">
        <v>262</v>
      </c>
      <c r="E21" s="121" t="s">
        <v>300</v>
      </c>
      <c r="F21" s="121" t="s">
        <v>301</v>
      </c>
      <c r="G21" s="121"/>
      <c r="H21" s="200">
        <v>5332.1</v>
      </c>
    </row>
    <row r="22" spans="1:8" ht="17.25" customHeight="1">
      <c r="A22" s="114" t="s">
        <v>788</v>
      </c>
      <c r="B22" s="105" t="s">
        <v>167</v>
      </c>
      <c r="C22" s="105" t="s">
        <v>786</v>
      </c>
      <c r="D22" s="105" t="s">
        <v>262</v>
      </c>
      <c r="E22" s="105" t="s">
        <v>298</v>
      </c>
      <c r="F22" s="105" t="s">
        <v>301</v>
      </c>
      <c r="G22" s="119"/>
      <c r="H22" s="202">
        <v>5332.1</v>
      </c>
    </row>
    <row r="23" spans="1:8" s="5" customFormat="1" ht="28.5" customHeight="1" hidden="1">
      <c r="A23" s="114" t="s">
        <v>876</v>
      </c>
      <c r="B23" s="105" t="s">
        <v>167</v>
      </c>
      <c r="C23" s="105" t="s">
        <v>786</v>
      </c>
      <c r="D23" s="105" t="s">
        <v>262</v>
      </c>
      <c r="E23" s="105" t="s">
        <v>298</v>
      </c>
      <c r="F23" s="105" t="s">
        <v>794</v>
      </c>
      <c r="G23" s="119"/>
      <c r="H23" s="202">
        <v>0</v>
      </c>
    </row>
    <row r="24" spans="1:8" ht="28.5" customHeight="1" hidden="1">
      <c r="A24" s="114" t="s">
        <v>352</v>
      </c>
      <c r="B24" s="105" t="s">
        <v>167</v>
      </c>
      <c r="C24" s="105" t="s">
        <v>786</v>
      </c>
      <c r="D24" s="105" t="s">
        <v>262</v>
      </c>
      <c r="E24" s="105" t="s">
        <v>298</v>
      </c>
      <c r="F24" s="105" t="s">
        <v>794</v>
      </c>
      <c r="G24" s="119">
        <v>120</v>
      </c>
      <c r="H24" s="202">
        <v>0</v>
      </c>
    </row>
    <row r="25" spans="1:8" ht="17.25" customHeight="1">
      <c r="A25" s="113" t="s">
        <v>789</v>
      </c>
      <c r="B25" s="105" t="s">
        <v>167</v>
      </c>
      <c r="C25" s="105" t="s">
        <v>786</v>
      </c>
      <c r="D25" s="105" t="s">
        <v>262</v>
      </c>
      <c r="E25" s="105" t="s">
        <v>298</v>
      </c>
      <c r="F25" s="105" t="s">
        <v>790</v>
      </c>
      <c r="G25" s="119"/>
      <c r="H25" s="202">
        <v>4680.400000000001</v>
      </c>
    </row>
    <row r="26" spans="1:8" ht="21.75" customHeight="1">
      <c r="A26" s="114" t="s">
        <v>352</v>
      </c>
      <c r="B26" s="105" t="s">
        <v>167</v>
      </c>
      <c r="C26" s="105" t="s">
        <v>786</v>
      </c>
      <c r="D26" s="105" t="s">
        <v>262</v>
      </c>
      <c r="E26" s="105" t="s">
        <v>298</v>
      </c>
      <c r="F26" s="105" t="s">
        <v>790</v>
      </c>
      <c r="G26" s="119">
        <v>120</v>
      </c>
      <c r="H26" s="202">
        <v>4399.1</v>
      </c>
    </row>
    <row r="27" spans="1:8" ht="33" customHeight="1">
      <c r="A27" s="114" t="s">
        <v>311</v>
      </c>
      <c r="B27" s="105" t="s">
        <v>167</v>
      </c>
      <c r="C27" s="105" t="s">
        <v>786</v>
      </c>
      <c r="D27" s="105" t="s">
        <v>262</v>
      </c>
      <c r="E27" s="105" t="s">
        <v>298</v>
      </c>
      <c r="F27" s="105" t="s">
        <v>790</v>
      </c>
      <c r="G27" s="119">
        <v>240</v>
      </c>
      <c r="H27" s="202">
        <v>281.3</v>
      </c>
    </row>
    <row r="28" spans="1:8" ht="31.5" customHeight="1">
      <c r="A28" s="114" t="s">
        <v>815</v>
      </c>
      <c r="B28" s="105" t="s">
        <v>167</v>
      </c>
      <c r="C28" s="105" t="s">
        <v>786</v>
      </c>
      <c r="D28" s="105" t="s">
        <v>262</v>
      </c>
      <c r="E28" s="105" t="s">
        <v>298</v>
      </c>
      <c r="F28" s="105" t="s">
        <v>816</v>
      </c>
      <c r="G28" s="119"/>
      <c r="H28" s="203">
        <v>651.7</v>
      </c>
    </row>
    <row r="29" spans="1:8" ht="25.5" customHeight="1">
      <c r="A29" s="114" t="s">
        <v>352</v>
      </c>
      <c r="B29" s="105" t="s">
        <v>167</v>
      </c>
      <c r="C29" s="105" t="s">
        <v>786</v>
      </c>
      <c r="D29" s="105" t="s">
        <v>262</v>
      </c>
      <c r="E29" s="105" t="s">
        <v>298</v>
      </c>
      <c r="F29" s="105" t="s">
        <v>816</v>
      </c>
      <c r="G29" s="119">
        <v>120</v>
      </c>
      <c r="H29" s="202">
        <v>651.7</v>
      </c>
    </row>
    <row r="30" spans="1:8" s="134" customFormat="1" ht="45" customHeight="1">
      <c r="A30" s="107" t="s">
        <v>792</v>
      </c>
      <c r="B30" s="103" t="s">
        <v>169</v>
      </c>
      <c r="C30" s="121"/>
      <c r="D30" s="121"/>
      <c r="E30" s="121"/>
      <c r="F30" s="121"/>
      <c r="G30" s="121"/>
      <c r="H30" s="200">
        <v>89214.70000000001</v>
      </c>
    </row>
    <row r="31" spans="1:8" s="5" customFormat="1" ht="44.25" customHeight="1">
      <c r="A31" s="107" t="s">
        <v>877</v>
      </c>
      <c r="B31" s="103" t="s">
        <v>169</v>
      </c>
      <c r="C31" s="121" t="s">
        <v>326</v>
      </c>
      <c r="D31" s="121" t="s">
        <v>299</v>
      </c>
      <c r="E31" s="121" t="s">
        <v>300</v>
      </c>
      <c r="F31" s="121" t="s">
        <v>301</v>
      </c>
      <c r="G31" s="121"/>
      <c r="H31" s="200">
        <v>510.20000000000005</v>
      </c>
    </row>
    <row r="32" spans="1:8" s="120" customFormat="1" ht="57" customHeight="1">
      <c r="A32" s="137" t="s">
        <v>878</v>
      </c>
      <c r="B32" s="103" t="s">
        <v>169</v>
      </c>
      <c r="C32" s="121" t="s">
        <v>326</v>
      </c>
      <c r="D32" s="121" t="s">
        <v>263</v>
      </c>
      <c r="E32" s="121" t="s">
        <v>300</v>
      </c>
      <c r="F32" s="121" t="s">
        <v>301</v>
      </c>
      <c r="G32" s="121"/>
      <c r="H32" s="200">
        <v>510.20000000000005</v>
      </c>
    </row>
    <row r="33" spans="1:8" s="120" customFormat="1" ht="33" customHeight="1">
      <c r="A33" s="104" t="s">
        <v>339</v>
      </c>
      <c r="B33" s="105" t="s">
        <v>169</v>
      </c>
      <c r="C33" s="115" t="s">
        <v>326</v>
      </c>
      <c r="D33" s="115" t="s">
        <v>263</v>
      </c>
      <c r="E33" s="115" t="s">
        <v>298</v>
      </c>
      <c r="F33" s="115" t="s">
        <v>301</v>
      </c>
      <c r="G33" s="115"/>
      <c r="H33" s="202">
        <v>510.20000000000005</v>
      </c>
    </row>
    <row r="34" spans="1:8" s="116" customFormat="1" ht="16.5" customHeight="1">
      <c r="A34" s="104" t="s">
        <v>350</v>
      </c>
      <c r="B34" s="105" t="s">
        <v>169</v>
      </c>
      <c r="C34" s="115" t="s">
        <v>326</v>
      </c>
      <c r="D34" s="115" t="s">
        <v>263</v>
      </c>
      <c r="E34" s="115" t="s">
        <v>298</v>
      </c>
      <c r="F34" s="115" t="s">
        <v>351</v>
      </c>
      <c r="G34" s="115"/>
      <c r="H34" s="202">
        <v>510.20000000000005</v>
      </c>
    </row>
    <row r="35" spans="1:8" s="116" customFormat="1" ht="24.75" customHeight="1">
      <c r="A35" s="114" t="s">
        <v>352</v>
      </c>
      <c r="B35" s="105" t="s">
        <v>169</v>
      </c>
      <c r="C35" s="115" t="s">
        <v>326</v>
      </c>
      <c r="D35" s="115" t="s">
        <v>263</v>
      </c>
      <c r="E35" s="115" t="s">
        <v>298</v>
      </c>
      <c r="F35" s="115" t="s">
        <v>351</v>
      </c>
      <c r="G35" s="115">
        <v>120</v>
      </c>
      <c r="H35" s="202">
        <v>499.70000000000005</v>
      </c>
    </row>
    <row r="36" spans="1:8" s="116" customFormat="1" ht="33" customHeight="1">
      <c r="A36" s="67" t="s">
        <v>311</v>
      </c>
      <c r="B36" s="105" t="s">
        <v>169</v>
      </c>
      <c r="C36" s="115" t="s">
        <v>326</v>
      </c>
      <c r="D36" s="115" t="s">
        <v>263</v>
      </c>
      <c r="E36" s="115" t="s">
        <v>298</v>
      </c>
      <c r="F36" s="115" t="s">
        <v>351</v>
      </c>
      <c r="G36" s="115">
        <v>240</v>
      </c>
      <c r="H36" s="202">
        <v>10.5</v>
      </c>
    </row>
    <row r="37" spans="1:8" s="120" customFormat="1" ht="18" customHeight="1">
      <c r="A37" s="169" t="s">
        <v>820</v>
      </c>
      <c r="B37" s="103" t="s">
        <v>169</v>
      </c>
      <c r="C37" s="121" t="s">
        <v>821</v>
      </c>
      <c r="D37" s="121" t="s">
        <v>299</v>
      </c>
      <c r="E37" s="121" t="s">
        <v>300</v>
      </c>
      <c r="F37" s="121" t="s">
        <v>301</v>
      </c>
      <c r="G37" s="121"/>
      <c r="H37" s="200">
        <v>166.1</v>
      </c>
    </row>
    <row r="38" spans="1:8" s="120" customFormat="1" ht="16.5" customHeight="1">
      <c r="A38" s="212" t="s">
        <v>788</v>
      </c>
      <c r="B38" s="103" t="s">
        <v>169</v>
      </c>
      <c r="C38" s="121" t="s">
        <v>821</v>
      </c>
      <c r="D38" s="121" t="s">
        <v>634</v>
      </c>
      <c r="E38" s="121" t="s">
        <v>300</v>
      </c>
      <c r="F38" s="121" t="s">
        <v>301</v>
      </c>
      <c r="G38" s="121"/>
      <c r="H38" s="200">
        <v>166.1</v>
      </c>
    </row>
    <row r="39" spans="1:8" s="116" customFormat="1" ht="15" customHeight="1">
      <c r="A39" s="173" t="s">
        <v>788</v>
      </c>
      <c r="B39" s="105" t="s">
        <v>169</v>
      </c>
      <c r="C39" s="115" t="s">
        <v>821</v>
      </c>
      <c r="D39" s="115" t="s">
        <v>634</v>
      </c>
      <c r="E39" s="115" t="s">
        <v>298</v>
      </c>
      <c r="F39" s="115" t="s">
        <v>301</v>
      </c>
      <c r="G39" s="115"/>
      <c r="H39" s="202">
        <v>166.1</v>
      </c>
    </row>
    <row r="40" spans="1:8" s="116" customFormat="1" ht="31.5" customHeight="1">
      <c r="A40" s="168" t="s">
        <v>870</v>
      </c>
      <c r="B40" s="105" t="s">
        <v>169</v>
      </c>
      <c r="C40" s="115" t="s">
        <v>821</v>
      </c>
      <c r="D40" s="115" t="s">
        <v>634</v>
      </c>
      <c r="E40" s="115" t="s">
        <v>298</v>
      </c>
      <c r="F40" s="115" t="s">
        <v>871</v>
      </c>
      <c r="G40" s="115"/>
      <c r="H40" s="202">
        <v>166.1</v>
      </c>
    </row>
    <row r="41" spans="1:8" s="116" customFormat="1" ht="15.75" customHeight="1">
      <c r="A41" s="171" t="s">
        <v>317</v>
      </c>
      <c r="B41" s="105" t="s">
        <v>169</v>
      </c>
      <c r="C41" s="115" t="s">
        <v>821</v>
      </c>
      <c r="D41" s="115" t="s">
        <v>634</v>
      </c>
      <c r="E41" s="115" t="s">
        <v>298</v>
      </c>
      <c r="F41" s="115" t="s">
        <v>871</v>
      </c>
      <c r="G41" s="115" t="s">
        <v>306</v>
      </c>
      <c r="H41" s="202">
        <v>166.1</v>
      </c>
    </row>
    <row r="42" spans="1:8" s="116" customFormat="1" ht="48.75" customHeight="1">
      <c r="A42" s="107" t="s">
        <v>534</v>
      </c>
      <c r="B42" s="103" t="s">
        <v>169</v>
      </c>
      <c r="C42" s="121" t="s">
        <v>535</v>
      </c>
      <c r="D42" s="121" t="s">
        <v>299</v>
      </c>
      <c r="E42" s="121" t="s">
        <v>300</v>
      </c>
      <c r="F42" s="121" t="s">
        <v>301</v>
      </c>
      <c r="G42" s="121"/>
      <c r="H42" s="200">
        <v>905.4000000000001</v>
      </c>
    </row>
    <row r="43" spans="1:8" s="116" customFormat="1" ht="47.25" customHeight="1">
      <c r="A43" s="140" t="s">
        <v>879</v>
      </c>
      <c r="B43" s="103" t="s">
        <v>169</v>
      </c>
      <c r="C43" s="121" t="s">
        <v>535</v>
      </c>
      <c r="D43" s="121" t="s">
        <v>262</v>
      </c>
      <c r="E43" s="121" t="s">
        <v>300</v>
      </c>
      <c r="F43" s="121" t="s">
        <v>301</v>
      </c>
      <c r="G43" s="121"/>
      <c r="H43" s="200">
        <v>905.4000000000001</v>
      </c>
    </row>
    <row r="44" spans="1:8" s="116" customFormat="1" ht="42.75" customHeight="1">
      <c r="A44" s="114" t="s">
        <v>547</v>
      </c>
      <c r="B44" s="105" t="s">
        <v>169</v>
      </c>
      <c r="C44" s="115" t="s">
        <v>535</v>
      </c>
      <c r="D44" s="115" t="s">
        <v>262</v>
      </c>
      <c r="E44" s="115" t="s">
        <v>298</v>
      </c>
      <c r="F44" s="115" t="s">
        <v>301</v>
      </c>
      <c r="G44" s="115"/>
      <c r="H44" s="202">
        <v>905.4000000000001</v>
      </c>
    </row>
    <row r="45" spans="1:8" s="116" customFormat="1" ht="17.25" customHeight="1">
      <c r="A45" s="109" t="s">
        <v>552</v>
      </c>
      <c r="B45" s="105" t="s">
        <v>169</v>
      </c>
      <c r="C45" s="115" t="s">
        <v>535</v>
      </c>
      <c r="D45" s="115" t="s">
        <v>262</v>
      </c>
      <c r="E45" s="115" t="s">
        <v>298</v>
      </c>
      <c r="F45" s="115" t="s">
        <v>553</v>
      </c>
      <c r="G45" s="115"/>
      <c r="H45" s="202">
        <v>905.4000000000001</v>
      </c>
    </row>
    <row r="46" spans="1:8" s="116" customFormat="1" ht="18.75" customHeight="1">
      <c r="A46" s="112" t="s">
        <v>352</v>
      </c>
      <c r="B46" s="105" t="s">
        <v>169</v>
      </c>
      <c r="C46" s="115" t="s">
        <v>535</v>
      </c>
      <c r="D46" s="115" t="s">
        <v>262</v>
      </c>
      <c r="E46" s="115" t="s">
        <v>298</v>
      </c>
      <c r="F46" s="115" t="s">
        <v>553</v>
      </c>
      <c r="G46" s="115">
        <v>120</v>
      </c>
      <c r="H46" s="202">
        <v>711.6</v>
      </c>
    </row>
    <row r="47" spans="1:8" s="116" customFormat="1" ht="28.5" customHeight="1">
      <c r="A47" s="117" t="s">
        <v>311</v>
      </c>
      <c r="B47" s="105" t="s">
        <v>169</v>
      </c>
      <c r="C47" s="115" t="s">
        <v>535</v>
      </c>
      <c r="D47" s="115" t="s">
        <v>262</v>
      </c>
      <c r="E47" s="115" t="s">
        <v>298</v>
      </c>
      <c r="F47" s="115" t="s">
        <v>553</v>
      </c>
      <c r="G47" s="115">
        <v>240</v>
      </c>
      <c r="H47" s="202">
        <v>193.8</v>
      </c>
    </row>
    <row r="48" spans="1:8" s="116" customFormat="1" ht="37.5" customHeight="1">
      <c r="A48" s="107" t="s">
        <v>270</v>
      </c>
      <c r="B48" s="103" t="s">
        <v>169</v>
      </c>
      <c r="C48" s="121" t="s">
        <v>693</v>
      </c>
      <c r="D48" s="121" t="s">
        <v>299</v>
      </c>
      <c r="E48" s="121" t="s">
        <v>300</v>
      </c>
      <c r="F48" s="121" t="s">
        <v>301</v>
      </c>
      <c r="G48" s="121"/>
      <c r="H48" s="200">
        <v>3329.1</v>
      </c>
    </row>
    <row r="49" spans="1:8" s="116" customFormat="1" ht="33.75" customHeight="1">
      <c r="A49" s="140" t="s">
        <v>694</v>
      </c>
      <c r="B49" s="103" t="s">
        <v>169</v>
      </c>
      <c r="C49" s="121" t="s">
        <v>693</v>
      </c>
      <c r="D49" s="121" t="s">
        <v>258</v>
      </c>
      <c r="E49" s="121" t="s">
        <v>300</v>
      </c>
      <c r="F49" s="121" t="s">
        <v>301</v>
      </c>
      <c r="G49" s="121"/>
      <c r="H49" s="200">
        <v>3329.1</v>
      </c>
    </row>
    <row r="50" spans="1:8" s="116" customFormat="1" ht="31.5" customHeight="1">
      <c r="A50" s="109" t="s">
        <v>695</v>
      </c>
      <c r="B50" s="105" t="s">
        <v>169</v>
      </c>
      <c r="C50" s="115" t="s">
        <v>693</v>
      </c>
      <c r="D50" s="115" t="s">
        <v>258</v>
      </c>
      <c r="E50" s="115" t="s">
        <v>298</v>
      </c>
      <c r="F50" s="115" t="s">
        <v>301</v>
      </c>
      <c r="G50" s="115"/>
      <c r="H50" s="202">
        <v>3329.1</v>
      </c>
    </row>
    <row r="51" spans="1:8" s="116" customFormat="1" ht="35.25" customHeight="1">
      <c r="A51" s="109" t="s">
        <v>696</v>
      </c>
      <c r="B51" s="105" t="s">
        <v>169</v>
      </c>
      <c r="C51" s="115" t="s">
        <v>693</v>
      </c>
      <c r="D51" s="115" t="s">
        <v>258</v>
      </c>
      <c r="E51" s="115" t="s">
        <v>298</v>
      </c>
      <c r="F51" s="115" t="s">
        <v>697</v>
      </c>
      <c r="G51" s="115"/>
      <c r="H51" s="202">
        <v>2648.1</v>
      </c>
    </row>
    <row r="52" spans="1:8" s="116" customFormat="1" ht="21.75" customHeight="1">
      <c r="A52" s="112" t="s">
        <v>352</v>
      </c>
      <c r="B52" s="105" t="s">
        <v>169</v>
      </c>
      <c r="C52" s="115" t="s">
        <v>693</v>
      </c>
      <c r="D52" s="115" t="s">
        <v>258</v>
      </c>
      <c r="E52" s="115" t="s">
        <v>298</v>
      </c>
      <c r="F52" s="115" t="s">
        <v>697</v>
      </c>
      <c r="G52" s="115" t="s">
        <v>156</v>
      </c>
      <c r="H52" s="202">
        <v>2536.9</v>
      </c>
    </row>
    <row r="53" spans="1:8" s="116" customFormat="1" ht="31.5" customHeight="1">
      <c r="A53" s="112" t="s">
        <v>311</v>
      </c>
      <c r="B53" s="105" t="s">
        <v>169</v>
      </c>
      <c r="C53" s="115" t="s">
        <v>693</v>
      </c>
      <c r="D53" s="115" t="s">
        <v>258</v>
      </c>
      <c r="E53" s="115" t="s">
        <v>298</v>
      </c>
      <c r="F53" s="115" t="s">
        <v>697</v>
      </c>
      <c r="G53" s="115" t="s">
        <v>312</v>
      </c>
      <c r="H53" s="202">
        <v>111.2</v>
      </c>
    </row>
    <row r="54" spans="1:8" s="116" customFormat="1" ht="15" customHeight="1">
      <c r="A54" s="109" t="s">
        <v>698</v>
      </c>
      <c r="B54" s="105" t="s">
        <v>169</v>
      </c>
      <c r="C54" s="115" t="s">
        <v>693</v>
      </c>
      <c r="D54" s="115" t="s">
        <v>258</v>
      </c>
      <c r="E54" s="115" t="s">
        <v>298</v>
      </c>
      <c r="F54" s="115" t="s">
        <v>699</v>
      </c>
      <c r="G54" s="115"/>
      <c r="H54" s="202">
        <v>681</v>
      </c>
    </row>
    <row r="55" spans="1:8" s="116" customFormat="1" ht="21" customHeight="1">
      <c r="A55" s="112" t="s">
        <v>352</v>
      </c>
      <c r="B55" s="105" t="s">
        <v>169</v>
      </c>
      <c r="C55" s="115" t="s">
        <v>693</v>
      </c>
      <c r="D55" s="115" t="s">
        <v>258</v>
      </c>
      <c r="E55" s="115" t="s">
        <v>298</v>
      </c>
      <c r="F55" s="115" t="s">
        <v>699</v>
      </c>
      <c r="G55" s="115" t="s">
        <v>156</v>
      </c>
      <c r="H55" s="202">
        <v>632.7</v>
      </c>
    </row>
    <row r="56" spans="1:8" s="116" customFormat="1" ht="33" customHeight="1">
      <c r="A56" s="112" t="s">
        <v>311</v>
      </c>
      <c r="B56" s="105" t="s">
        <v>169</v>
      </c>
      <c r="C56" s="115" t="s">
        <v>693</v>
      </c>
      <c r="D56" s="115" t="s">
        <v>258</v>
      </c>
      <c r="E56" s="115" t="s">
        <v>298</v>
      </c>
      <c r="F56" s="115" t="s">
        <v>699</v>
      </c>
      <c r="G56" s="115" t="s">
        <v>312</v>
      </c>
      <c r="H56" s="202">
        <v>48.3</v>
      </c>
    </row>
    <row r="57" spans="1:8" ht="31.5" customHeight="1">
      <c r="A57" s="107" t="s">
        <v>785</v>
      </c>
      <c r="B57" s="103" t="s">
        <v>169</v>
      </c>
      <c r="C57" s="103" t="s">
        <v>786</v>
      </c>
      <c r="D57" s="103" t="s">
        <v>299</v>
      </c>
      <c r="E57" s="103" t="s">
        <v>300</v>
      </c>
      <c r="F57" s="103" t="s">
        <v>301</v>
      </c>
      <c r="G57" s="139"/>
      <c r="H57" s="200">
        <v>84303.90000000001</v>
      </c>
    </row>
    <row r="58" spans="1:8" ht="45" customHeight="1">
      <c r="A58" s="137" t="s">
        <v>791</v>
      </c>
      <c r="B58" s="103" t="s">
        <v>169</v>
      </c>
      <c r="C58" s="121" t="s">
        <v>786</v>
      </c>
      <c r="D58" s="121" t="s">
        <v>260</v>
      </c>
      <c r="E58" s="121" t="s">
        <v>300</v>
      </c>
      <c r="F58" s="121" t="s">
        <v>301</v>
      </c>
      <c r="G58" s="121"/>
      <c r="H58" s="200">
        <v>3437.3</v>
      </c>
    </row>
    <row r="59" spans="1:8" ht="17.25" customHeight="1">
      <c r="A59" s="114" t="s">
        <v>788</v>
      </c>
      <c r="B59" s="105" t="s">
        <v>169</v>
      </c>
      <c r="C59" s="105" t="s">
        <v>786</v>
      </c>
      <c r="D59" s="105" t="s">
        <v>260</v>
      </c>
      <c r="E59" s="105" t="s">
        <v>298</v>
      </c>
      <c r="F59" s="105" t="s">
        <v>301</v>
      </c>
      <c r="G59" s="119"/>
      <c r="H59" s="202">
        <v>3437.3</v>
      </c>
    </row>
    <row r="60" spans="1:8" ht="21.75" customHeight="1">
      <c r="A60" s="113" t="s">
        <v>789</v>
      </c>
      <c r="B60" s="105" t="s">
        <v>169</v>
      </c>
      <c r="C60" s="105" t="s">
        <v>786</v>
      </c>
      <c r="D60" s="105" t="s">
        <v>260</v>
      </c>
      <c r="E60" s="105" t="s">
        <v>298</v>
      </c>
      <c r="F60" s="105" t="s">
        <v>790</v>
      </c>
      <c r="G60" s="119"/>
      <c r="H60" s="202">
        <v>3437.3</v>
      </c>
    </row>
    <row r="61" spans="1:8" ht="30.75" customHeight="1">
      <c r="A61" s="114" t="s">
        <v>352</v>
      </c>
      <c r="B61" s="105" t="s">
        <v>169</v>
      </c>
      <c r="C61" s="105" t="s">
        <v>786</v>
      </c>
      <c r="D61" s="105" t="s">
        <v>260</v>
      </c>
      <c r="E61" s="105" t="s">
        <v>298</v>
      </c>
      <c r="F61" s="105" t="s">
        <v>790</v>
      </c>
      <c r="G61" s="119">
        <v>120</v>
      </c>
      <c r="H61" s="202">
        <v>3437.3</v>
      </c>
    </row>
    <row r="62" spans="1:8" ht="18.75" customHeight="1">
      <c r="A62" s="137" t="s">
        <v>793</v>
      </c>
      <c r="B62" s="103" t="s">
        <v>169</v>
      </c>
      <c r="C62" s="121" t="s">
        <v>786</v>
      </c>
      <c r="D62" s="121" t="s">
        <v>262</v>
      </c>
      <c r="E62" s="121" t="s">
        <v>300</v>
      </c>
      <c r="F62" s="121" t="s">
        <v>301</v>
      </c>
      <c r="G62" s="121"/>
      <c r="H62" s="200">
        <v>80866.6</v>
      </c>
    </row>
    <row r="63" spans="1:8" s="143" customFormat="1" ht="17.25" customHeight="1">
      <c r="A63" s="138" t="s">
        <v>788</v>
      </c>
      <c r="B63" s="103" t="s">
        <v>169</v>
      </c>
      <c r="C63" s="103" t="s">
        <v>786</v>
      </c>
      <c r="D63" s="103" t="s">
        <v>262</v>
      </c>
      <c r="E63" s="103" t="s">
        <v>298</v>
      </c>
      <c r="F63" s="103" t="s">
        <v>301</v>
      </c>
      <c r="G63" s="139"/>
      <c r="H63" s="200">
        <v>80866.6</v>
      </c>
    </row>
    <row r="64" spans="1:8" ht="30.75" customHeight="1" hidden="1">
      <c r="A64" s="114" t="s">
        <v>876</v>
      </c>
      <c r="B64" s="105" t="s">
        <v>169</v>
      </c>
      <c r="C64" s="105" t="s">
        <v>786</v>
      </c>
      <c r="D64" s="105" t="s">
        <v>262</v>
      </c>
      <c r="E64" s="105" t="s">
        <v>298</v>
      </c>
      <c r="F64" s="105" t="s">
        <v>794</v>
      </c>
      <c r="G64" s="119"/>
      <c r="H64" s="202">
        <v>0</v>
      </c>
    </row>
    <row r="65" spans="1:8" ht="24.75" customHeight="1" hidden="1">
      <c r="A65" s="114" t="s">
        <v>352</v>
      </c>
      <c r="B65" s="105" t="s">
        <v>169</v>
      </c>
      <c r="C65" s="105" t="s">
        <v>786</v>
      </c>
      <c r="D65" s="105" t="s">
        <v>262</v>
      </c>
      <c r="E65" s="105" t="s">
        <v>298</v>
      </c>
      <c r="F65" s="105" t="s">
        <v>794</v>
      </c>
      <c r="G65" s="119">
        <v>120</v>
      </c>
      <c r="H65" s="202">
        <v>0</v>
      </c>
    </row>
    <row r="66" spans="1:8" ht="18" customHeight="1">
      <c r="A66" s="113" t="s">
        <v>789</v>
      </c>
      <c r="B66" s="105" t="s">
        <v>169</v>
      </c>
      <c r="C66" s="105" t="s">
        <v>786</v>
      </c>
      <c r="D66" s="105" t="s">
        <v>262</v>
      </c>
      <c r="E66" s="105" t="s">
        <v>298</v>
      </c>
      <c r="F66" s="105" t="s">
        <v>790</v>
      </c>
      <c r="G66" s="119"/>
      <c r="H66" s="202">
        <v>62125.100000000006</v>
      </c>
    </row>
    <row r="67" spans="1:8" ht="30" customHeight="1">
      <c r="A67" s="114" t="s">
        <v>352</v>
      </c>
      <c r="B67" s="105" t="s">
        <v>169</v>
      </c>
      <c r="C67" s="105" t="s">
        <v>786</v>
      </c>
      <c r="D67" s="105" t="s">
        <v>262</v>
      </c>
      <c r="E67" s="105" t="s">
        <v>298</v>
      </c>
      <c r="F67" s="105" t="s">
        <v>790</v>
      </c>
      <c r="G67" s="119">
        <v>120</v>
      </c>
      <c r="H67" s="202">
        <v>58453.600000000006</v>
      </c>
    </row>
    <row r="68" spans="1:8" ht="30" customHeight="1">
      <c r="A68" s="114" t="s">
        <v>311</v>
      </c>
      <c r="B68" s="105" t="s">
        <v>169</v>
      </c>
      <c r="C68" s="105" t="s">
        <v>786</v>
      </c>
      <c r="D68" s="105" t="s">
        <v>262</v>
      </c>
      <c r="E68" s="105" t="s">
        <v>298</v>
      </c>
      <c r="F68" s="105" t="s">
        <v>790</v>
      </c>
      <c r="G68" s="119">
        <v>240</v>
      </c>
      <c r="H68" s="202">
        <v>3471.5</v>
      </c>
    </row>
    <row r="69" spans="1:8" ht="17.25" customHeight="1">
      <c r="A69" s="114" t="s">
        <v>387</v>
      </c>
      <c r="B69" s="105" t="s">
        <v>169</v>
      </c>
      <c r="C69" s="105" t="s">
        <v>786</v>
      </c>
      <c r="D69" s="105" t="s">
        <v>262</v>
      </c>
      <c r="E69" s="105" t="s">
        <v>298</v>
      </c>
      <c r="F69" s="105" t="s">
        <v>790</v>
      </c>
      <c r="G69" s="119">
        <v>850</v>
      </c>
      <c r="H69" s="202">
        <v>200</v>
      </c>
    </row>
    <row r="70" spans="1:8" ht="21" customHeight="1" hidden="1">
      <c r="A70" s="113" t="s">
        <v>797</v>
      </c>
      <c r="B70" s="105" t="s">
        <v>169</v>
      </c>
      <c r="C70" s="105" t="s">
        <v>786</v>
      </c>
      <c r="D70" s="105" t="s">
        <v>262</v>
      </c>
      <c r="E70" s="105" t="s">
        <v>298</v>
      </c>
      <c r="F70" s="105" t="s">
        <v>798</v>
      </c>
      <c r="G70" s="119"/>
      <c r="H70" s="202">
        <v>0</v>
      </c>
    </row>
    <row r="71" spans="1:8" ht="24.75" customHeight="1" hidden="1">
      <c r="A71" s="112" t="s">
        <v>352</v>
      </c>
      <c r="B71" s="105" t="s">
        <v>169</v>
      </c>
      <c r="C71" s="105" t="s">
        <v>786</v>
      </c>
      <c r="D71" s="105" t="s">
        <v>262</v>
      </c>
      <c r="E71" s="105" t="s">
        <v>298</v>
      </c>
      <c r="F71" s="105" t="s">
        <v>798</v>
      </c>
      <c r="G71" s="119">
        <v>120</v>
      </c>
      <c r="H71" s="202">
        <v>0</v>
      </c>
    </row>
    <row r="72" spans="1:8" ht="18.75" customHeight="1">
      <c r="A72" s="113" t="s">
        <v>803</v>
      </c>
      <c r="B72" s="105" t="s">
        <v>169</v>
      </c>
      <c r="C72" s="105" t="s">
        <v>786</v>
      </c>
      <c r="D72" s="105" t="s">
        <v>262</v>
      </c>
      <c r="E72" s="105" t="s">
        <v>298</v>
      </c>
      <c r="F72" s="105" t="s">
        <v>804</v>
      </c>
      <c r="G72" s="119"/>
      <c r="H72" s="202">
        <v>581.8</v>
      </c>
    </row>
    <row r="73" spans="1:8" ht="19.5" customHeight="1">
      <c r="A73" s="112" t="s">
        <v>352</v>
      </c>
      <c r="B73" s="105" t="s">
        <v>169</v>
      </c>
      <c r="C73" s="105" t="s">
        <v>786</v>
      </c>
      <c r="D73" s="105" t="s">
        <v>262</v>
      </c>
      <c r="E73" s="105" t="s">
        <v>298</v>
      </c>
      <c r="F73" s="105" t="s">
        <v>804</v>
      </c>
      <c r="G73" s="119">
        <v>120</v>
      </c>
      <c r="H73" s="202">
        <v>581.8</v>
      </c>
    </row>
    <row r="74" spans="1:8" ht="33" customHeight="1">
      <c r="A74" s="125" t="s">
        <v>805</v>
      </c>
      <c r="B74" s="105" t="s">
        <v>169</v>
      </c>
      <c r="C74" s="105" t="s">
        <v>786</v>
      </c>
      <c r="D74" s="105" t="s">
        <v>262</v>
      </c>
      <c r="E74" s="105" t="s">
        <v>298</v>
      </c>
      <c r="F74" s="105" t="s">
        <v>806</v>
      </c>
      <c r="G74" s="450"/>
      <c r="H74" s="204">
        <v>361.2</v>
      </c>
    </row>
    <row r="75" spans="1:8" ht="24" customHeight="1">
      <c r="A75" s="114" t="s">
        <v>352</v>
      </c>
      <c r="B75" s="105" t="s">
        <v>169</v>
      </c>
      <c r="C75" s="105" t="s">
        <v>786</v>
      </c>
      <c r="D75" s="105" t="s">
        <v>262</v>
      </c>
      <c r="E75" s="105" t="s">
        <v>298</v>
      </c>
      <c r="F75" s="105" t="s">
        <v>806</v>
      </c>
      <c r="G75" s="119">
        <v>120</v>
      </c>
      <c r="H75" s="204">
        <v>339.09999999999997</v>
      </c>
    </row>
    <row r="76" spans="1:8" ht="31.5" customHeight="1">
      <c r="A76" s="114" t="s">
        <v>311</v>
      </c>
      <c r="B76" s="105" t="s">
        <v>169</v>
      </c>
      <c r="C76" s="105" t="s">
        <v>786</v>
      </c>
      <c r="D76" s="105" t="s">
        <v>262</v>
      </c>
      <c r="E76" s="105" t="s">
        <v>298</v>
      </c>
      <c r="F76" s="105" t="s">
        <v>806</v>
      </c>
      <c r="G76" s="115">
        <v>240</v>
      </c>
      <c r="H76" s="204">
        <v>22.1</v>
      </c>
    </row>
    <row r="77" spans="1:8" ht="27.75" customHeight="1" hidden="1">
      <c r="A77" s="114" t="s">
        <v>807</v>
      </c>
      <c r="B77" s="105" t="s">
        <v>169</v>
      </c>
      <c r="C77" s="105" t="s">
        <v>786</v>
      </c>
      <c r="D77" s="105" t="s">
        <v>262</v>
      </c>
      <c r="E77" s="105" t="s">
        <v>298</v>
      </c>
      <c r="F77" s="105" t="s">
        <v>808</v>
      </c>
      <c r="G77" s="115"/>
      <c r="H77" s="204">
        <v>0</v>
      </c>
    </row>
    <row r="78" spans="1:8" ht="30" customHeight="1" hidden="1">
      <c r="A78" s="114" t="s">
        <v>352</v>
      </c>
      <c r="B78" s="105" t="s">
        <v>169</v>
      </c>
      <c r="C78" s="105" t="s">
        <v>786</v>
      </c>
      <c r="D78" s="105" t="s">
        <v>262</v>
      </c>
      <c r="E78" s="105" t="s">
        <v>298</v>
      </c>
      <c r="F78" s="105" t="s">
        <v>808</v>
      </c>
      <c r="G78" s="115" t="s">
        <v>156</v>
      </c>
      <c r="H78" s="204">
        <v>0</v>
      </c>
    </row>
    <row r="79" spans="1:8" ht="30.75" customHeight="1">
      <c r="A79" s="114" t="s">
        <v>880</v>
      </c>
      <c r="B79" s="105" t="s">
        <v>169</v>
      </c>
      <c r="C79" s="105" t="s">
        <v>786</v>
      </c>
      <c r="D79" s="105" t="s">
        <v>262</v>
      </c>
      <c r="E79" s="105" t="s">
        <v>298</v>
      </c>
      <c r="F79" s="105" t="s">
        <v>810</v>
      </c>
      <c r="G79" s="126"/>
      <c r="H79" s="204">
        <v>17798.5</v>
      </c>
    </row>
    <row r="80" spans="1:8" ht="21" customHeight="1">
      <c r="A80" s="114" t="s">
        <v>352</v>
      </c>
      <c r="B80" s="105" t="s">
        <v>169</v>
      </c>
      <c r="C80" s="105" t="s">
        <v>786</v>
      </c>
      <c r="D80" s="105" t="s">
        <v>262</v>
      </c>
      <c r="E80" s="105" t="s">
        <v>298</v>
      </c>
      <c r="F80" s="105" t="s">
        <v>810</v>
      </c>
      <c r="G80" s="126">
        <v>120</v>
      </c>
      <c r="H80" s="204">
        <v>16640.4</v>
      </c>
    </row>
    <row r="81" spans="1:8" ht="31.5" customHeight="1">
      <c r="A81" s="114" t="s">
        <v>311</v>
      </c>
      <c r="B81" s="105" t="s">
        <v>169</v>
      </c>
      <c r="C81" s="105" t="s">
        <v>786</v>
      </c>
      <c r="D81" s="105" t="s">
        <v>262</v>
      </c>
      <c r="E81" s="105" t="s">
        <v>298</v>
      </c>
      <c r="F81" s="105" t="s">
        <v>810</v>
      </c>
      <c r="G81" s="126">
        <v>240</v>
      </c>
      <c r="H81" s="204">
        <v>1158.1</v>
      </c>
    </row>
    <row r="82" spans="1:8" s="120" customFormat="1" ht="18" customHeight="1">
      <c r="A82" s="138" t="s">
        <v>170</v>
      </c>
      <c r="B82" s="103" t="s">
        <v>171</v>
      </c>
      <c r="C82" s="141"/>
      <c r="D82" s="141"/>
      <c r="E82" s="141"/>
      <c r="F82" s="141"/>
      <c r="G82" s="141"/>
      <c r="H82" s="200">
        <v>26.9</v>
      </c>
    </row>
    <row r="83" spans="1:8" s="143" customFormat="1" ht="18" customHeight="1">
      <c r="A83" s="107" t="s">
        <v>820</v>
      </c>
      <c r="B83" s="103" t="s">
        <v>171</v>
      </c>
      <c r="C83" s="103" t="s">
        <v>821</v>
      </c>
      <c r="D83" s="103" t="s">
        <v>299</v>
      </c>
      <c r="E83" s="103" t="s">
        <v>300</v>
      </c>
      <c r="F83" s="103" t="s">
        <v>301</v>
      </c>
      <c r="G83" s="142"/>
      <c r="H83" s="206">
        <v>26.9</v>
      </c>
    </row>
    <row r="84" spans="1:8" s="143" customFormat="1" ht="18" customHeight="1">
      <c r="A84" s="137" t="s">
        <v>788</v>
      </c>
      <c r="B84" s="103" t="s">
        <v>171</v>
      </c>
      <c r="C84" s="103" t="s">
        <v>821</v>
      </c>
      <c r="D84" s="103" t="s">
        <v>634</v>
      </c>
      <c r="E84" s="103" t="s">
        <v>300</v>
      </c>
      <c r="F84" s="103" t="s">
        <v>301</v>
      </c>
      <c r="G84" s="142"/>
      <c r="H84" s="206">
        <v>26.9</v>
      </c>
    </row>
    <row r="85" spans="1:8" s="120" customFormat="1" ht="16.5" customHeight="1">
      <c r="A85" s="107" t="s">
        <v>788</v>
      </c>
      <c r="B85" s="103" t="s">
        <v>171</v>
      </c>
      <c r="C85" s="103" t="s">
        <v>821</v>
      </c>
      <c r="D85" s="103" t="s">
        <v>634</v>
      </c>
      <c r="E85" s="103" t="s">
        <v>298</v>
      </c>
      <c r="F85" s="103" t="s">
        <v>301</v>
      </c>
      <c r="G85" s="139"/>
      <c r="H85" s="200">
        <v>26.9</v>
      </c>
    </row>
    <row r="86" spans="1:8" ht="45.75" customHeight="1">
      <c r="A86" s="114" t="s">
        <v>860</v>
      </c>
      <c r="B86" s="105" t="s">
        <v>171</v>
      </c>
      <c r="C86" s="105" t="s">
        <v>821</v>
      </c>
      <c r="D86" s="105" t="s">
        <v>634</v>
      </c>
      <c r="E86" s="105" t="s">
        <v>298</v>
      </c>
      <c r="F86" s="105" t="s">
        <v>861</v>
      </c>
      <c r="G86" s="126"/>
      <c r="H86" s="204">
        <v>26.9</v>
      </c>
    </row>
    <row r="87" spans="1:8" ht="31.5" customHeight="1">
      <c r="A87" s="114" t="s">
        <v>311</v>
      </c>
      <c r="B87" s="105" t="s">
        <v>171</v>
      </c>
      <c r="C87" s="105" t="s">
        <v>821</v>
      </c>
      <c r="D87" s="105" t="s">
        <v>634</v>
      </c>
      <c r="E87" s="105" t="s">
        <v>298</v>
      </c>
      <c r="F87" s="105" t="s">
        <v>861</v>
      </c>
      <c r="G87" s="126">
        <v>240</v>
      </c>
      <c r="H87" s="204">
        <v>26.9</v>
      </c>
    </row>
    <row r="88" spans="1:8" s="120" customFormat="1" ht="25.5">
      <c r="A88" s="138" t="s">
        <v>172</v>
      </c>
      <c r="B88" s="103" t="s">
        <v>173</v>
      </c>
      <c r="C88" s="6"/>
      <c r="D88" s="6"/>
      <c r="E88" s="6"/>
      <c r="F88" s="6"/>
      <c r="G88" s="6"/>
      <c r="H88" s="200">
        <v>26958.2</v>
      </c>
    </row>
    <row r="89" spans="1:8" s="120" customFormat="1" ht="45.75" customHeight="1">
      <c r="A89" s="107" t="s">
        <v>364</v>
      </c>
      <c r="B89" s="103" t="s">
        <v>173</v>
      </c>
      <c r="C89" s="121" t="s">
        <v>365</v>
      </c>
      <c r="D89" s="121" t="s">
        <v>299</v>
      </c>
      <c r="E89" s="121" t="s">
        <v>300</v>
      </c>
      <c r="F89" s="121" t="s">
        <v>301</v>
      </c>
      <c r="G89" s="121"/>
      <c r="H89" s="200">
        <v>27.9</v>
      </c>
    </row>
    <row r="90" spans="1:8" s="120" customFormat="1" ht="58.5" customHeight="1">
      <c r="A90" s="140" t="s">
        <v>366</v>
      </c>
      <c r="B90" s="103" t="s">
        <v>173</v>
      </c>
      <c r="C90" s="121" t="s">
        <v>365</v>
      </c>
      <c r="D90" s="121" t="s">
        <v>258</v>
      </c>
      <c r="E90" s="121" t="s">
        <v>300</v>
      </c>
      <c r="F90" s="121" t="s">
        <v>301</v>
      </c>
      <c r="G90" s="121"/>
      <c r="H90" s="200">
        <v>27.9</v>
      </c>
    </row>
    <row r="91" spans="1:8" s="116" customFormat="1" ht="45" customHeight="1">
      <c r="A91" s="113" t="s">
        <v>367</v>
      </c>
      <c r="B91" s="105" t="s">
        <v>173</v>
      </c>
      <c r="C91" s="115" t="s">
        <v>365</v>
      </c>
      <c r="D91" s="115" t="s">
        <v>258</v>
      </c>
      <c r="E91" s="115" t="s">
        <v>298</v>
      </c>
      <c r="F91" s="115" t="s">
        <v>301</v>
      </c>
      <c r="G91" s="115"/>
      <c r="H91" s="202">
        <v>27.9</v>
      </c>
    </row>
    <row r="92" spans="1:8" s="116" customFormat="1" ht="45.75" customHeight="1">
      <c r="A92" s="113" t="s">
        <v>372</v>
      </c>
      <c r="B92" s="105" t="s">
        <v>173</v>
      </c>
      <c r="C92" s="115" t="s">
        <v>365</v>
      </c>
      <c r="D92" s="115" t="s">
        <v>258</v>
      </c>
      <c r="E92" s="115" t="s">
        <v>298</v>
      </c>
      <c r="F92" s="115" t="s">
        <v>373</v>
      </c>
      <c r="G92" s="115"/>
      <c r="H92" s="202">
        <v>27.9</v>
      </c>
    </row>
    <row r="93" spans="1:8" s="116" customFormat="1" ht="21" customHeight="1">
      <c r="A93" s="112" t="s">
        <v>352</v>
      </c>
      <c r="B93" s="105" t="s">
        <v>173</v>
      </c>
      <c r="C93" s="115" t="s">
        <v>365</v>
      </c>
      <c r="D93" s="115" t="s">
        <v>258</v>
      </c>
      <c r="E93" s="115" t="s">
        <v>298</v>
      </c>
      <c r="F93" s="115" t="s">
        <v>373</v>
      </c>
      <c r="G93" s="115" t="s">
        <v>156</v>
      </c>
      <c r="H93" s="202">
        <v>27.9</v>
      </c>
    </row>
    <row r="94" spans="1:8" s="120" customFormat="1" ht="31.5" customHeight="1">
      <c r="A94" s="107" t="s">
        <v>785</v>
      </c>
      <c r="B94" s="103" t="s">
        <v>173</v>
      </c>
      <c r="C94" s="103" t="s">
        <v>786</v>
      </c>
      <c r="D94" s="103" t="s">
        <v>299</v>
      </c>
      <c r="E94" s="103" t="s">
        <v>300</v>
      </c>
      <c r="F94" s="103" t="s">
        <v>301</v>
      </c>
      <c r="G94" s="139"/>
      <c r="H94" s="200">
        <v>26930.3</v>
      </c>
    </row>
    <row r="95" spans="1:8" s="120" customFormat="1" ht="18" customHeight="1">
      <c r="A95" s="137" t="s">
        <v>793</v>
      </c>
      <c r="B95" s="103" t="s">
        <v>173</v>
      </c>
      <c r="C95" s="121" t="s">
        <v>786</v>
      </c>
      <c r="D95" s="121" t="s">
        <v>262</v>
      </c>
      <c r="E95" s="121" t="s">
        <v>300</v>
      </c>
      <c r="F95" s="121" t="s">
        <v>301</v>
      </c>
      <c r="G95" s="121"/>
      <c r="H95" s="200">
        <v>25035.2</v>
      </c>
    </row>
    <row r="96" spans="1:8" s="116" customFormat="1" ht="20.25" customHeight="1">
      <c r="A96" s="114" t="s">
        <v>788</v>
      </c>
      <c r="B96" s="105" t="s">
        <v>173</v>
      </c>
      <c r="C96" s="105" t="s">
        <v>881</v>
      </c>
      <c r="D96" s="105" t="s">
        <v>262</v>
      </c>
      <c r="E96" s="105" t="s">
        <v>298</v>
      </c>
      <c r="F96" s="105" t="s">
        <v>301</v>
      </c>
      <c r="G96" s="119"/>
      <c r="H96" s="202">
        <v>25035.2</v>
      </c>
    </row>
    <row r="97" spans="1:8" s="116" customFormat="1" ht="28.5" customHeight="1" hidden="1">
      <c r="A97" s="114" t="s">
        <v>876</v>
      </c>
      <c r="B97" s="105" t="s">
        <v>173</v>
      </c>
      <c r="C97" s="105" t="s">
        <v>786</v>
      </c>
      <c r="D97" s="105" t="s">
        <v>262</v>
      </c>
      <c r="E97" s="105" t="s">
        <v>298</v>
      </c>
      <c r="F97" s="105" t="s">
        <v>794</v>
      </c>
      <c r="G97" s="119"/>
      <c r="H97" s="202">
        <v>0</v>
      </c>
    </row>
    <row r="98" spans="1:8" s="116" customFormat="1" ht="30" customHeight="1" hidden="1">
      <c r="A98" s="114" t="s">
        <v>352</v>
      </c>
      <c r="B98" s="105" t="s">
        <v>173</v>
      </c>
      <c r="C98" s="105" t="s">
        <v>786</v>
      </c>
      <c r="D98" s="105" t="s">
        <v>262</v>
      </c>
      <c r="E98" s="105" t="s">
        <v>298</v>
      </c>
      <c r="F98" s="105" t="s">
        <v>794</v>
      </c>
      <c r="G98" s="119">
        <v>120</v>
      </c>
      <c r="H98" s="202">
        <v>0</v>
      </c>
    </row>
    <row r="99" spans="1:8" s="116" customFormat="1" ht="18" customHeight="1">
      <c r="A99" s="113" t="s">
        <v>789</v>
      </c>
      <c r="B99" s="105" t="s">
        <v>173</v>
      </c>
      <c r="C99" s="105" t="s">
        <v>786</v>
      </c>
      <c r="D99" s="105" t="s">
        <v>262</v>
      </c>
      <c r="E99" s="105" t="s">
        <v>298</v>
      </c>
      <c r="F99" s="105" t="s">
        <v>790</v>
      </c>
      <c r="G99" s="119"/>
      <c r="H99" s="202">
        <v>17287.9</v>
      </c>
    </row>
    <row r="100" spans="1:8" s="116" customFormat="1" ht="29.25" customHeight="1">
      <c r="A100" s="114" t="s">
        <v>352</v>
      </c>
      <c r="B100" s="105" t="s">
        <v>173</v>
      </c>
      <c r="C100" s="105" t="s">
        <v>786</v>
      </c>
      <c r="D100" s="105" t="s">
        <v>262</v>
      </c>
      <c r="E100" s="105" t="s">
        <v>298</v>
      </c>
      <c r="F100" s="105" t="s">
        <v>790</v>
      </c>
      <c r="G100" s="119">
        <v>120</v>
      </c>
      <c r="H100" s="202">
        <v>16179.2</v>
      </c>
    </row>
    <row r="101" spans="1:8" s="116" customFormat="1" ht="30" customHeight="1">
      <c r="A101" s="114" t="s">
        <v>311</v>
      </c>
      <c r="B101" s="105" t="s">
        <v>173</v>
      </c>
      <c r="C101" s="105" t="s">
        <v>786</v>
      </c>
      <c r="D101" s="105" t="s">
        <v>262</v>
      </c>
      <c r="E101" s="105" t="s">
        <v>298</v>
      </c>
      <c r="F101" s="105" t="s">
        <v>790</v>
      </c>
      <c r="G101" s="119">
        <v>240</v>
      </c>
      <c r="H101" s="202">
        <v>1057.4</v>
      </c>
    </row>
    <row r="102" spans="1:8" s="116" customFormat="1" ht="16.5" customHeight="1">
      <c r="A102" s="114" t="s">
        <v>387</v>
      </c>
      <c r="B102" s="105" t="s">
        <v>173</v>
      </c>
      <c r="C102" s="105" t="s">
        <v>786</v>
      </c>
      <c r="D102" s="105" t="s">
        <v>262</v>
      </c>
      <c r="E102" s="105" t="s">
        <v>298</v>
      </c>
      <c r="F102" s="105" t="s">
        <v>790</v>
      </c>
      <c r="G102" s="119">
        <v>850</v>
      </c>
      <c r="H102" s="202">
        <v>51.3</v>
      </c>
    </row>
    <row r="103" spans="1:8" ht="31.5" customHeight="1">
      <c r="A103" s="114" t="s">
        <v>795</v>
      </c>
      <c r="B103" s="105" t="s">
        <v>173</v>
      </c>
      <c r="C103" s="105" t="s">
        <v>786</v>
      </c>
      <c r="D103" s="105" t="s">
        <v>262</v>
      </c>
      <c r="E103" s="105" t="s">
        <v>298</v>
      </c>
      <c r="F103" s="105" t="s">
        <v>796</v>
      </c>
      <c r="G103" s="119"/>
      <c r="H103" s="202">
        <v>2136.4</v>
      </c>
    </row>
    <row r="104" spans="1:8" ht="33" customHeight="1">
      <c r="A104" s="114" t="s">
        <v>352</v>
      </c>
      <c r="B104" s="105" t="s">
        <v>173</v>
      </c>
      <c r="C104" s="105" t="s">
        <v>786</v>
      </c>
      <c r="D104" s="105" t="s">
        <v>262</v>
      </c>
      <c r="E104" s="105" t="s">
        <v>298</v>
      </c>
      <c r="F104" s="105" t="s">
        <v>796</v>
      </c>
      <c r="G104" s="119">
        <v>120</v>
      </c>
      <c r="H104" s="202">
        <v>2136.4</v>
      </c>
    </row>
    <row r="105" spans="1:8" ht="44.25" customHeight="1">
      <c r="A105" s="112" t="s">
        <v>799</v>
      </c>
      <c r="B105" s="105" t="s">
        <v>173</v>
      </c>
      <c r="C105" s="105" t="s">
        <v>786</v>
      </c>
      <c r="D105" s="105" t="s">
        <v>262</v>
      </c>
      <c r="E105" s="105" t="s">
        <v>298</v>
      </c>
      <c r="F105" s="105" t="s">
        <v>800</v>
      </c>
      <c r="G105" s="119"/>
      <c r="H105" s="202">
        <v>470.59999999999997</v>
      </c>
    </row>
    <row r="106" spans="1:8" ht="18" customHeight="1">
      <c r="A106" s="112" t="s">
        <v>352</v>
      </c>
      <c r="B106" s="105" t="s">
        <v>173</v>
      </c>
      <c r="C106" s="105" t="s">
        <v>786</v>
      </c>
      <c r="D106" s="105" t="s">
        <v>262</v>
      </c>
      <c r="E106" s="105" t="s">
        <v>298</v>
      </c>
      <c r="F106" s="105" t="s">
        <v>800</v>
      </c>
      <c r="G106" s="119">
        <v>120</v>
      </c>
      <c r="H106" s="202">
        <v>470.59999999999997</v>
      </c>
    </row>
    <row r="107" spans="1:8" s="116" customFormat="1" ht="24.75" customHeight="1" hidden="1">
      <c r="A107" s="114" t="s">
        <v>882</v>
      </c>
      <c r="B107" s="105" t="s">
        <v>173</v>
      </c>
      <c r="C107" s="105" t="s">
        <v>786</v>
      </c>
      <c r="D107" s="105" t="s">
        <v>262</v>
      </c>
      <c r="E107" s="105" t="s">
        <v>298</v>
      </c>
      <c r="F107" s="105" t="s">
        <v>373</v>
      </c>
      <c r="G107" s="119"/>
      <c r="H107" s="202">
        <v>0</v>
      </c>
    </row>
    <row r="108" spans="1:8" s="116" customFormat="1" ht="26.25" customHeight="1" hidden="1">
      <c r="A108" s="114" t="s">
        <v>352</v>
      </c>
      <c r="B108" s="105" t="s">
        <v>173</v>
      </c>
      <c r="C108" s="105" t="s">
        <v>786</v>
      </c>
      <c r="D108" s="105" t="s">
        <v>262</v>
      </c>
      <c r="E108" s="105" t="s">
        <v>298</v>
      </c>
      <c r="F108" s="105" t="s">
        <v>373</v>
      </c>
      <c r="G108" s="119">
        <v>120</v>
      </c>
      <c r="H108" s="202">
        <v>0</v>
      </c>
    </row>
    <row r="109" spans="1:8" ht="45" customHeight="1">
      <c r="A109" s="114" t="s">
        <v>811</v>
      </c>
      <c r="B109" s="105" t="s">
        <v>173</v>
      </c>
      <c r="C109" s="105" t="s">
        <v>786</v>
      </c>
      <c r="D109" s="105" t="s">
        <v>262</v>
      </c>
      <c r="E109" s="105" t="s">
        <v>298</v>
      </c>
      <c r="F109" s="105" t="s">
        <v>812</v>
      </c>
      <c r="G109" s="126"/>
      <c r="H109" s="204">
        <v>3980.7</v>
      </c>
    </row>
    <row r="110" spans="1:8" s="116" customFormat="1" ht="21" customHeight="1">
      <c r="A110" s="114" t="s">
        <v>352</v>
      </c>
      <c r="B110" s="105" t="s">
        <v>173</v>
      </c>
      <c r="C110" s="105" t="s">
        <v>786</v>
      </c>
      <c r="D110" s="105" t="s">
        <v>262</v>
      </c>
      <c r="E110" s="105" t="s">
        <v>298</v>
      </c>
      <c r="F110" s="105" t="s">
        <v>812</v>
      </c>
      <c r="G110" s="126">
        <v>120</v>
      </c>
      <c r="H110" s="204">
        <v>3519</v>
      </c>
    </row>
    <row r="111" spans="1:8" s="116" customFormat="1" ht="30.75" customHeight="1">
      <c r="A111" s="114" t="s">
        <v>311</v>
      </c>
      <c r="B111" s="105" t="s">
        <v>173</v>
      </c>
      <c r="C111" s="105" t="s">
        <v>786</v>
      </c>
      <c r="D111" s="105" t="s">
        <v>262</v>
      </c>
      <c r="E111" s="105" t="s">
        <v>298</v>
      </c>
      <c r="F111" s="105" t="s">
        <v>812</v>
      </c>
      <c r="G111" s="126">
        <v>240</v>
      </c>
      <c r="H111" s="204">
        <v>461.7</v>
      </c>
    </row>
    <row r="112" spans="1:8" ht="43.5" customHeight="1">
      <c r="A112" s="114" t="s">
        <v>883</v>
      </c>
      <c r="B112" s="105" t="s">
        <v>173</v>
      </c>
      <c r="C112" s="105" t="s">
        <v>786</v>
      </c>
      <c r="D112" s="105" t="s">
        <v>262</v>
      </c>
      <c r="E112" s="105" t="s">
        <v>298</v>
      </c>
      <c r="F112" s="105" t="s">
        <v>818</v>
      </c>
      <c r="G112" s="126"/>
      <c r="H112" s="202">
        <v>1159.6</v>
      </c>
    </row>
    <row r="113" spans="1:8" ht="24" customHeight="1">
      <c r="A113" s="114" t="s">
        <v>352</v>
      </c>
      <c r="B113" s="105" t="s">
        <v>173</v>
      </c>
      <c r="C113" s="105" t="s">
        <v>786</v>
      </c>
      <c r="D113" s="105" t="s">
        <v>262</v>
      </c>
      <c r="E113" s="105" t="s">
        <v>298</v>
      </c>
      <c r="F113" s="105" t="s">
        <v>818</v>
      </c>
      <c r="G113" s="126">
        <v>120</v>
      </c>
      <c r="H113" s="202">
        <v>1159.6</v>
      </c>
    </row>
    <row r="114" spans="1:8" ht="33" customHeight="1">
      <c r="A114" s="137" t="s">
        <v>819</v>
      </c>
      <c r="B114" s="103" t="s">
        <v>173</v>
      </c>
      <c r="C114" s="121" t="s">
        <v>786</v>
      </c>
      <c r="D114" s="121" t="s">
        <v>263</v>
      </c>
      <c r="E114" s="121" t="s">
        <v>300</v>
      </c>
      <c r="F114" s="121" t="s">
        <v>301</v>
      </c>
      <c r="G114" s="121"/>
      <c r="H114" s="200">
        <v>1895.1</v>
      </c>
    </row>
    <row r="115" spans="1:8" s="143" customFormat="1" ht="18" customHeight="1">
      <c r="A115" s="138" t="s">
        <v>788</v>
      </c>
      <c r="B115" s="103" t="s">
        <v>173</v>
      </c>
      <c r="C115" s="103" t="s">
        <v>786</v>
      </c>
      <c r="D115" s="103" t="s">
        <v>263</v>
      </c>
      <c r="E115" s="103" t="s">
        <v>298</v>
      </c>
      <c r="F115" s="103" t="s">
        <v>301</v>
      </c>
      <c r="G115" s="139"/>
      <c r="H115" s="200">
        <v>1895.1</v>
      </c>
    </row>
    <row r="116" spans="1:8" ht="18" customHeight="1">
      <c r="A116" s="113" t="s">
        <v>789</v>
      </c>
      <c r="B116" s="105" t="s">
        <v>173</v>
      </c>
      <c r="C116" s="105" t="s">
        <v>786</v>
      </c>
      <c r="D116" s="105" t="s">
        <v>263</v>
      </c>
      <c r="E116" s="105" t="s">
        <v>298</v>
      </c>
      <c r="F116" s="105" t="s">
        <v>790</v>
      </c>
      <c r="G116" s="119"/>
      <c r="H116" s="202">
        <v>1895.1</v>
      </c>
    </row>
    <row r="117" spans="1:8" ht="23.25" customHeight="1">
      <c r="A117" s="114" t="s">
        <v>352</v>
      </c>
      <c r="B117" s="105" t="s">
        <v>173</v>
      </c>
      <c r="C117" s="105" t="s">
        <v>786</v>
      </c>
      <c r="D117" s="105" t="s">
        <v>263</v>
      </c>
      <c r="E117" s="105" t="s">
        <v>298</v>
      </c>
      <c r="F117" s="105" t="s">
        <v>790</v>
      </c>
      <c r="G117" s="119">
        <v>120</v>
      </c>
      <c r="H117" s="202">
        <v>1895.1</v>
      </c>
    </row>
    <row r="118" spans="1:8" s="120" customFormat="1" ht="12.75">
      <c r="A118" s="138" t="s">
        <v>828</v>
      </c>
      <c r="B118" s="103" t="s">
        <v>175</v>
      </c>
      <c r="C118" s="144"/>
      <c r="D118" s="144"/>
      <c r="E118" s="144"/>
      <c r="F118" s="144"/>
      <c r="G118" s="142"/>
      <c r="H118" s="206">
        <v>2480.3</v>
      </c>
    </row>
    <row r="119" spans="1:8" s="120" customFormat="1" ht="12.75">
      <c r="A119" s="107" t="s">
        <v>820</v>
      </c>
      <c r="B119" s="103" t="s">
        <v>175</v>
      </c>
      <c r="C119" s="103" t="s">
        <v>821</v>
      </c>
      <c r="D119" s="103" t="s">
        <v>299</v>
      </c>
      <c r="E119" s="103" t="s">
        <v>300</v>
      </c>
      <c r="F119" s="103" t="s">
        <v>301</v>
      </c>
      <c r="G119" s="139"/>
      <c r="H119" s="200">
        <v>2480.3</v>
      </c>
    </row>
    <row r="120" spans="1:8" s="120" customFormat="1" ht="12.75">
      <c r="A120" s="137" t="s">
        <v>788</v>
      </c>
      <c r="B120" s="103" t="s">
        <v>175</v>
      </c>
      <c r="C120" s="121" t="s">
        <v>821</v>
      </c>
      <c r="D120" s="121" t="s">
        <v>634</v>
      </c>
      <c r="E120" s="121" t="s">
        <v>300</v>
      </c>
      <c r="F120" s="121" t="s">
        <v>301</v>
      </c>
      <c r="G120" s="121"/>
      <c r="H120" s="200">
        <v>2480.3</v>
      </c>
    </row>
    <row r="121" spans="1:8" s="116" customFormat="1" ht="12.75">
      <c r="A121" s="114" t="s">
        <v>788</v>
      </c>
      <c r="B121" s="105" t="s">
        <v>175</v>
      </c>
      <c r="C121" s="105" t="s">
        <v>821</v>
      </c>
      <c r="D121" s="105" t="s">
        <v>634</v>
      </c>
      <c r="E121" s="105" t="s">
        <v>298</v>
      </c>
      <c r="F121" s="105" t="s">
        <v>301</v>
      </c>
      <c r="G121" s="119"/>
      <c r="H121" s="202">
        <v>2480.3</v>
      </c>
    </row>
    <row r="122" spans="1:8" s="116" customFormat="1" ht="12.75" customHeight="1">
      <c r="A122" s="114" t="s">
        <v>825</v>
      </c>
      <c r="B122" s="105" t="s">
        <v>175</v>
      </c>
      <c r="C122" s="105" t="s">
        <v>821</v>
      </c>
      <c r="D122" s="105" t="s">
        <v>634</v>
      </c>
      <c r="E122" s="105" t="s">
        <v>298</v>
      </c>
      <c r="F122" s="105" t="s">
        <v>826</v>
      </c>
      <c r="G122" s="119"/>
      <c r="H122" s="202">
        <v>2480.3</v>
      </c>
    </row>
    <row r="123" spans="1:8" s="116" customFormat="1" ht="12.75">
      <c r="A123" s="114" t="s">
        <v>827</v>
      </c>
      <c r="B123" s="105" t="s">
        <v>175</v>
      </c>
      <c r="C123" s="105" t="s">
        <v>821</v>
      </c>
      <c r="D123" s="105" t="s">
        <v>634</v>
      </c>
      <c r="E123" s="105" t="s">
        <v>298</v>
      </c>
      <c r="F123" s="105" t="s">
        <v>826</v>
      </c>
      <c r="G123" s="119">
        <v>870</v>
      </c>
      <c r="H123" s="202">
        <v>2480.3</v>
      </c>
    </row>
    <row r="124" spans="1:8" s="134" customFormat="1" ht="18.75" customHeight="1">
      <c r="A124" s="107" t="s">
        <v>176</v>
      </c>
      <c r="B124" s="103" t="s">
        <v>177</v>
      </c>
      <c r="C124" s="121"/>
      <c r="D124" s="121"/>
      <c r="E124" s="121"/>
      <c r="F124" s="121"/>
      <c r="G124" s="121"/>
      <c r="H124" s="200">
        <v>88039.1</v>
      </c>
    </row>
    <row r="125" spans="1:8" s="116" customFormat="1" ht="27" customHeight="1" hidden="1">
      <c r="A125" s="107" t="s">
        <v>534</v>
      </c>
      <c r="B125" s="103" t="s">
        <v>177</v>
      </c>
      <c r="C125" s="121" t="s">
        <v>535</v>
      </c>
      <c r="D125" s="121" t="s">
        <v>299</v>
      </c>
      <c r="E125" s="121" t="s">
        <v>300</v>
      </c>
      <c r="F125" s="121" t="s">
        <v>301</v>
      </c>
      <c r="G125" s="121"/>
      <c r="H125" s="200">
        <v>0</v>
      </c>
    </row>
    <row r="126" spans="1:8" s="120" customFormat="1" ht="30.75" customHeight="1" hidden="1">
      <c r="A126" s="137" t="s">
        <v>546</v>
      </c>
      <c r="B126" s="103" t="s">
        <v>177</v>
      </c>
      <c r="C126" s="121" t="s">
        <v>535</v>
      </c>
      <c r="D126" s="121" t="s">
        <v>262</v>
      </c>
      <c r="E126" s="121" t="s">
        <v>300</v>
      </c>
      <c r="F126" s="121" t="s">
        <v>301</v>
      </c>
      <c r="G126" s="121"/>
      <c r="H126" s="200">
        <v>0</v>
      </c>
    </row>
    <row r="127" spans="1:8" s="116" customFormat="1" ht="24.75" customHeight="1" hidden="1">
      <c r="A127" s="114" t="s">
        <v>884</v>
      </c>
      <c r="B127" s="105" t="s">
        <v>177</v>
      </c>
      <c r="C127" s="115" t="s">
        <v>535</v>
      </c>
      <c r="D127" s="115" t="s">
        <v>262</v>
      </c>
      <c r="E127" s="115" t="s">
        <v>298</v>
      </c>
      <c r="F127" s="115" t="s">
        <v>301</v>
      </c>
      <c r="G127" s="115"/>
      <c r="H127" s="202">
        <v>0</v>
      </c>
    </row>
    <row r="128" spans="1:8" s="116" customFormat="1" ht="30" customHeight="1" hidden="1">
      <c r="A128" s="108" t="s">
        <v>552</v>
      </c>
      <c r="B128" s="105" t="s">
        <v>177</v>
      </c>
      <c r="C128" s="115" t="s">
        <v>535</v>
      </c>
      <c r="D128" s="115" t="s">
        <v>262</v>
      </c>
      <c r="E128" s="115" t="s">
        <v>298</v>
      </c>
      <c r="F128" s="115" t="s">
        <v>553</v>
      </c>
      <c r="G128" s="115"/>
      <c r="H128" s="202">
        <v>0</v>
      </c>
    </row>
    <row r="129" spans="1:8" s="116" customFormat="1" ht="27" customHeight="1" hidden="1">
      <c r="A129" s="114" t="s">
        <v>352</v>
      </c>
      <c r="B129" s="105" t="s">
        <v>177</v>
      </c>
      <c r="C129" s="115" t="s">
        <v>535</v>
      </c>
      <c r="D129" s="115" t="s">
        <v>262</v>
      </c>
      <c r="E129" s="115" t="s">
        <v>298</v>
      </c>
      <c r="F129" s="115" t="s">
        <v>553</v>
      </c>
      <c r="G129" s="115">
        <v>120</v>
      </c>
      <c r="H129" s="202">
        <v>0</v>
      </c>
    </row>
    <row r="130" spans="1:8" s="116" customFormat="1" ht="33" customHeight="1" hidden="1">
      <c r="A130" s="67" t="s">
        <v>311</v>
      </c>
      <c r="B130" s="105" t="s">
        <v>177</v>
      </c>
      <c r="C130" s="115" t="s">
        <v>535</v>
      </c>
      <c r="D130" s="115" t="s">
        <v>262</v>
      </c>
      <c r="E130" s="115" t="s">
        <v>298</v>
      </c>
      <c r="F130" s="115" t="s">
        <v>553</v>
      </c>
      <c r="G130" s="115">
        <v>240</v>
      </c>
      <c r="H130" s="202">
        <v>0</v>
      </c>
    </row>
    <row r="131" spans="1:8" s="145" customFormat="1" ht="46.5" customHeight="1">
      <c r="A131" s="107" t="s">
        <v>562</v>
      </c>
      <c r="B131" s="103" t="s">
        <v>177</v>
      </c>
      <c r="C131" s="121" t="s">
        <v>563</v>
      </c>
      <c r="D131" s="121" t="s">
        <v>299</v>
      </c>
      <c r="E131" s="121" t="s">
        <v>300</v>
      </c>
      <c r="F131" s="121" t="s">
        <v>301</v>
      </c>
      <c r="G131" s="121"/>
      <c r="H131" s="200">
        <v>6536.5</v>
      </c>
    </row>
    <row r="132" spans="1:8" s="145" customFormat="1" ht="45.75" customHeight="1">
      <c r="A132" s="137" t="s">
        <v>885</v>
      </c>
      <c r="B132" s="103" t="s">
        <v>177</v>
      </c>
      <c r="C132" s="121" t="s">
        <v>563</v>
      </c>
      <c r="D132" s="121" t="s">
        <v>263</v>
      </c>
      <c r="E132" s="121" t="s">
        <v>300</v>
      </c>
      <c r="F132" s="121" t="s">
        <v>301</v>
      </c>
      <c r="G132" s="121"/>
      <c r="H132" s="200">
        <v>6536.5</v>
      </c>
    </row>
    <row r="133" spans="1:8" s="145" customFormat="1" ht="17.25" customHeight="1">
      <c r="A133" s="109" t="s">
        <v>613</v>
      </c>
      <c r="B133" s="105" t="s">
        <v>177</v>
      </c>
      <c r="C133" s="115" t="s">
        <v>563</v>
      </c>
      <c r="D133" s="115" t="s">
        <v>263</v>
      </c>
      <c r="E133" s="115" t="s">
        <v>326</v>
      </c>
      <c r="F133" s="115" t="s">
        <v>301</v>
      </c>
      <c r="G133" s="115"/>
      <c r="H133" s="202">
        <v>6536.5</v>
      </c>
    </row>
    <row r="134" spans="1:8" s="120" customFormat="1" ht="19.5" customHeight="1">
      <c r="A134" s="114" t="s">
        <v>886</v>
      </c>
      <c r="B134" s="105" t="s">
        <v>177</v>
      </c>
      <c r="C134" s="115" t="s">
        <v>563</v>
      </c>
      <c r="D134" s="115" t="s">
        <v>263</v>
      </c>
      <c r="E134" s="115" t="s">
        <v>326</v>
      </c>
      <c r="F134" s="115" t="s">
        <v>615</v>
      </c>
      <c r="G134" s="115"/>
      <c r="H134" s="202">
        <v>6536.5</v>
      </c>
    </row>
    <row r="135" spans="1:8" s="120" customFormat="1" ht="21.75" customHeight="1">
      <c r="A135" s="114" t="s">
        <v>352</v>
      </c>
      <c r="B135" s="105" t="s">
        <v>177</v>
      </c>
      <c r="C135" s="115" t="s">
        <v>563</v>
      </c>
      <c r="D135" s="115" t="s">
        <v>263</v>
      </c>
      <c r="E135" s="115" t="s">
        <v>326</v>
      </c>
      <c r="F135" s="115" t="s">
        <v>615</v>
      </c>
      <c r="G135" s="115">
        <v>120</v>
      </c>
      <c r="H135" s="202">
        <v>6260.4</v>
      </c>
    </row>
    <row r="136" spans="1:8" s="120" customFormat="1" ht="29.25" customHeight="1">
      <c r="A136" s="114" t="s">
        <v>311</v>
      </c>
      <c r="B136" s="105" t="s">
        <v>177</v>
      </c>
      <c r="C136" s="115" t="s">
        <v>563</v>
      </c>
      <c r="D136" s="115" t="s">
        <v>263</v>
      </c>
      <c r="E136" s="115" t="s">
        <v>326</v>
      </c>
      <c r="F136" s="115" t="s">
        <v>615</v>
      </c>
      <c r="G136" s="115">
        <v>240</v>
      </c>
      <c r="H136" s="202">
        <v>269</v>
      </c>
    </row>
    <row r="137" spans="1:8" s="120" customFormat="1" ht="17.25" customHeight="1">
      <c r="A137" s="173" t="s">
        <v>387</v>
      </c>
      <c r="B137" s="105" t="s">
        <v>177</v>
      </c>
      <c r="C137" s="115" t="s">
        <v>563</v>
      </c>
      <c r="D137" s="115" t="s">
        <v>263</v>
      </c>
      <c r="E137" s="115" t="s">
        <v>326</v>
      </c>
      <c r="F137" s="115" t="s">
        <v>615</v>
      </c>
      <c r="G137" s="115" t="s">
        <v>388</v>
      </c>
      <c r="H137" s="202">
        <v>7.1</v>
      </c>
    </row>
    <row r="138" spans="1:8" s="120" customFormat="1" ht="45" customHeight="1">
      <c r="A138" s="107" t="s">
        <v>636</v>
      </c>
      <c r="B138" s="103" t="s">
        <v>177</v>
      </c>
      <c r="C138" s="121" t="s">
        <v>639</v>
      </c>
      <c r="D138" s="121" t="s">
        <v>299</v>
      </c>
      <c r="E138" s="121" t="s">
        <v>300</v>
      </c>
      <c r="F138" s="121" t="s">
        <v>301</v>
      </c>
      <c r="G138" s="121"/>
      <c r="H138" s="200">
        <v>1195</v>
      </c>
    </row>
    <row r="139" spans="1:8" s="120" customFormat="1" ht="33" customHeight="1" hidden="1">
      <c r="A139" s="137" t="s">
        <v>663</v>
      </c>
      <c r="B139" s="103" t="s">
        <v>177</v>
      </c>
      <c r="C139" s="121" t="s">
        <v>639</v>
      </c>
      <c r="D139" s="121" t="s">
        <v>262</v>
      </c>
      <c r="E139" s="121" t="s">
        <v>300</v>
      </c>
      <c r="F139" s="121" t="s">
        <v>301</v>
      </c>
      <c r="G139" s="121"/>
      <c r="H139" s="200">
        <v>0</v>
      </c>
    </row>
    <row r="140" spans="1:8" s="120" customFormat="1" ht="21" customHeight="1" hidden="1">
      <c r="A140" s="109" t="s">
        <v>664</v>
      </c>
      <c r="B140" s="105" t="s">
        <v>177</v>
      </c>
      <c r="C140" s="115" t="s">
        <v>639</v>
      </c>
      <c r="D140" s="115" t="s">
        <v>262</v>
      </c>
      <c r="E140" s="115" t="s">
        <v>298</v>
      </c>
      <c r="F140" s="115" t="s">
        <v>301</v>
      </c>
      <c r="G140" s="115"/>
      <c r="H140" s="202">
        <v>0</v>
      </c>
    </row>
    <row r="141" spans="1:8" s="116" customFormat="1" ht="29.25" customHeight="1" hidden="1">
      <c r="A141" s="109" t="s">
        <v>665</v>
      </c>
      <c r="B141" s="105" t="s">
        <v>177</v>
      </c>
      <c r="C141" s="115" t="s">
        <v>639</v>
      </c>
      <c r="D141" s="115" t="s">
        <v>262</v>
      </c>
      <c r="E141" s="115" t="s">
        <v>298</v>
      </c>
      <c r="F141" s="115" t="s">
        <v>666</v>
      </c>
      <c r="G141" s="115"/>
      <c r="H141" s="202">
        <v>0</v>
      </c>
    </row>
    <row r="142" spans="1:8" s="116" customFormat="1" ht="27" customHeight="1" hidden="1">
      <c r="A142" s="114" t="s">
        <v>311</v>
      </c>
      <c r="B142" s="105" t="s">
        <v>177</v>
      </c>
      <c r="C142" s="115" t="s">
        <v>639</v>
      </c>
      <c r="D142" s="115" t="s">
        <v>262</v>
      </c>
      <c r="E142" s="115" t="s">
        <v>298</v>
      </c>
      <c r="F142" s="115" t="s">
        <v>666</v>
      </c>
      <c r="G142" s="115">
        <v>240</v>
      </c>
      <c r="H142" s="202">
        <v>0</v>
      </c>
    </row>
    <row r="143" spans="1:8" s="116" customFormat="1" ht="38.25">
      <c r="A143" s="140" t="s">
        <v>671</v>
      </c>
      <c r="B143" s="103" t="s">
        <v>177</v>
      </c>
      <c r="C143" s="121" t="s">
        <v>639</v>
      </c>
      <c r="D143" s="121" t="s">
        <v>265</v>
      </c>
      <c r="E143" s="121" t="s">
        <v>300</v>
      </c>
      <c r="F143" s="121" t="s">
        <v>301</v>
      </c>
      <c r="G143" s="121"/>
      <c r="H143" s="200">
        <v>1195</v>
      </c>
    </row>
    <row r="144" spans="1:8" s="116" customFormat="1" ht="33" customHeight="1">
      <c r="A144" s="109" t="s">
        <v>672</v>
      </c>
      <c r="B144" s="105" t="s">
        <v>177</v>
      </c>
      <c r="C144" s="115" t="s">
        <v>639</v>
      </c>
      <c r="D144" s="115" t="s">
        <v>265</v>
      </c>
      <c r="E144" s="115" t="s">
        <v>298</v>
      </c>
      <c r="F144" s="115" t="s">
        <v>301</v>
      </c>
      <c r="G144" s="115"/>
      <c r="H144" s="202">
        <v>1195</v>
      </c>
    </row>
    <row r="145" spans="1:8" s="116" customFormat="1" ht="32.25" customHeight="1" hidden="1">
      <c r="A145" s="114" t="s">
        <v>673</v>
      </c>
      <c r="B145" s="105" t="s">
        <v>177</v>
      </c>
      <c r="C145" s="115" t="s">
        <v>639</v>
      </c>
      <c r="D145" s="115" t="s">
        <v>265</v>
      </c>
      <c r="E145" s="115" t="s">
        <v>298</v>
      </c>
      <c r="F145" s="115" t="s">
        <v>674</v>
      </c>
      <c r="G145" s="115"/>
      <c r="H145" s="202">
        <v>0</v>
      </c>
    </row>
    <row r="146" spans="1:8" s="116" customFormat="1" ht="31.5" customHeight="1" hidden="1">
      <c r="A146" s="114" t="s">
        <v>311</v>
      </c>
      <c r="B146" s="105" t="s">
        <v>177</v>
      </c>
      <c r="C146" s="115" t="s">
        <v>639</v>
      </c>
      <c r="D146" s="115" t="s">
        <v>265</v>
      </c>
      <c r="E146" s="115" t="s">
        <v>298</v>
      </c>
      <c r="F146" s="115" t="s">
        <v>674</v>
      </c>
      <c r="G146" s="115" t="s">
        <v>312</v>
      </c>
      <c r="H146" s="202">
        <v>0</v>
      </c>
    </row>
    <row r="147" spans="1:8" s="116" customFormat="1" ht="27" customHeight="1">
      <c r="A147" s="114" t="s">
        <v>675</v>
      </c>
      <c r="B147" s="105" t="s">
        <v>177</v>
      </c>
      <c r="C147" s="115" t="s">
        <v>639</v>
      </c>
      <c r="D147" s="115" t="s">
        <v>265</v>
      </c>
      <c r="E147" s="115" t="s">
        <v>298</v>
      </c>
      <c r="F147" s="115" t="s">
        <v>676</v>
      </c>
      <c r="G147" s="115"/>
      <c r="H147" s="202">
        <v>700</v>
      </c>
    </row>
    <row r="148" spans="1:8" s="116" customFormat="1" ht="27" customHeight="1">
      <c r="A148" s="114" t="s">
        <v>311</v>
      </c>
      <c r="B148" s="105" t="s">
        <v>177</v>
      </c>
      <c r="C148" s="115" t="s">
        <v>639</v>
      </c>
      <c r="D148" s="115" t="s">
        <v>265</v>
      </c>
      <c r="E148" s="115" t="s">
        <v>298</v>
      </c>
      <c r="F148" s="115" t="s">
        <v>676</v>
      </c>
      <c r="G148" s="115" t="s">
        <v>312</v>
      </c>
      <c r="H148" s="202">
        <v>700</v>
      </c>
    </row>
    <row r="149" spans="1:8" s="116" customFormat="1" ht="34.5" customHeight="1">
      <c r="A149" s="114" t="s">
        <v>675</v>
      </c>
      <c r="B149" s="105" t="s">
        <v>177</v>
      </c>
      <c r="C149" s="115" t="s">
        <v>639</v>
      </c>
      <c r="D149" s="115" t="s">
        <v>265</v>
      </c>
      <c r="E149" s="115" t="s">
        <v>298</v>
      </c>
      <c r="F149" s="115" t="s">
        <v>677</v>
      </c>
      <c r="G149" s="115"/>
      <c r="H149" s="202">
        <v>495</v>
      </c>
    </row>
    <row r="150" spans="1:8" s="116" customFormat="1" ht="30.75" customHeight="1">
      <c r="A150" s="114" t="s">
        <v>311</v>
      </c>
      <c r="B150" s="105" t="s">
        <v>177</v>
      </c>
      <c r="C150" s="115" t="s">
        <v>639</v>
      </c>
      <c r="D150" s="115" t="s">
        <v>265</v>
      </c>
      <c r="E150" s="115" t="s">
        <v>298</v>
      </c>
      <c r="F150" s="115" t="s">
        <v>677</v>
      </c>
      <c r="G150" s="115" t="s">
        <v>312</v>
      </c>
      <c r="H150" s="202">
        <v>495</v>
      </c>
    </row>
    <row r="151" spans="1:8" s="120" customFormat="1" ht="51">
      <c r="A151" s="107" t="s">
        <v>678</v>
      </c>
      <c r="B151" s="103" t="s">
        <v>177</v>
      </c>
      <c r="C151" s="121" t="s">
        <v>679</v>
      </c>
      <c r="D151" s="121" t="s">
        <v>299</v>
      </c>
      <c r="E151" s="121" t="s">
        <v>300</v>
      </c>
      <c r="F151" s="121" t="s">
        <v>301</v>
      </c>
      <c r="G151" s="121"/>
      <c r="H151" s="200">
        <v>877.2</v>
      </c>
    </row>
    <row r="152" spans="1:8" s="120" customFormat="1" ht="25.5">
      <c r="A152" s="137" t="s">
        <v>680</v>
      </c>
      <c r="B152" s="103" t="s">
        <v>177</v>
      </c>
      <c r="C152" s="121" t="s">
        <v>679</v>
      </c>
      <c r="D152" s="121" t="s">
        <v>258</v>
      </c>
      <c r="E152" s="121" t="s">
        <v>300</v>
      </c>
      <c r="F152" s="121" t="s">
        <v>301</v>
      </c>
      <c r="G152" s="121"/>
      <c r="H152" s="200">
        <v>877.2</v>
      </c>
    </row>
    <row r="153" spans="1:8" s="120" customFormat="1" ht="56.25" customHeight="1">
      <c r="A153" s="109" t="s">
        <v>681</v>
      </c>
      <c r="B153" s="105" t="s">
        <v>177</v>
      </c>
      <c r="C153" s="115" t="s">
        <v>679</v>
      </c>
      <c r="D153" s="115" t="s">
        <v>258</v>
      </c>
      <c r="E153" s="115" t="s">
        <v>365</v>
      </c>
      <c r="F153" s="115" t="s">
        <v>301</v>
      </c>
      <c r="G153" s="115"/>
      <c r="H153" s="202">
        <v>158.5</v>
      </c>
    </row>
    <row r="154" spans="1:8" s="116" customFormat="1" ht="29.25" customHeight="1">
      <c r="A154" s="108" t="s">
        <v>682</v>
      </c>
      <c r="B154" s="105" t="s">
        <v>177</v>
      </c>
      <c r="C154" s="115" t="s">
        <v>679</v>
      </c>
      <c r="D154" s="115" t="s">
        <v>258</v>
      </c>
      <c r="E154" s="115" t="s">
        <v>365</v>
      </c>
      <c r="F154" s="115" t="s">
        <v>683</v>
      </c>
      <c r="G154" s="115"/>
      <c r="H154" s="202">
        <v>158.5</v>
      </c>
    </row>
    <row r="155" spans="1:8" s="116" customFormat="1" ht="28.5" customHeight="1">
      <c r="A155" s="114" t="s">
        <v>311</v>
      </c>
      <c r="B155" s="105" t="s">
        <v>177</v>
      </c>
      <c r="C155" s="115" t="s">
        <v>679</v>
      </c>
      <c r="D155" s="115" t="s">
        <v>258</v>
      </c>
      <c r="E155" s="115" t="s">
        <v>365</v>
      </c>
      <c r="F155" s="115" t="s">
        <v>683</v>
      </c>
      <c r="G155" s="115">
        <v>240</v>
      </c>
      <c r="H155" s="202">
        <v>158.5</v>
      </c>
    </row>
    <row r="156" spans="1:8" s="116" customFormat="1" ht="26.25" customHeight="1" hidden="1">
      <c r="A156" s="114" t="s">
        <v>684</v>
      </c>
      <c r="B156" s="105" t="s">
        <v>177</v>
      </c>
      <c r="C156" s="115" t="s">
        <v>679</v>
      </c>
      <c r="D156" s="115" t="s">
        <v>258</v>
      </c>
      <c r="E156" s="115" t="s">
        <v>365</v>
      </c>
      <c r="F156" s="115" t="s">
        <v>685</v>
      </c>
      <c r="G156" s="115"/>
      <c r="H156" s="202">
        <v>0</v>
      </c>
    </row>
    <row r="157" spans="1:8" s="116" customFormat="1" ht="28.5" customHeight="1" hidden="1">
      <c r="A157" s="114" t="s">
        <v>311</v>
      </c>
      <c r="B157" s="105" t="s">
        <v>177</v>
      </c>
      <c r="C157" s="115" t="s">
        <v>679</v>
      </c>
      <c r="D157" s="115" t="s">
        <v>258</v>
      </c>
      <c r="E157" s="115" t="s">
        <v>365</v>
      </c>
      <c r="F157" s="115" t="s">
        <v>685</v>
      </c>
      <c r="G157" s="115" t="s">
        <v>312</v>
      </c>
      <c r="H157" s="202">
        <v>0</v>
      </c>
    </row>
    <row r="158" spans="1:8" s="116" customFormat="1" ht="27.75" customHeight="1">
      <c r="A158" s="109" t="s">
        <v>686</v>
      </c>
      <c r="B158" s="105" t="s">
        <v>177</v>
      </c>
      <c r="C158" s="115" t="s">
        <v>679</v>
      </c>
      <c r="D158" s="115" t="s">
        <v>258</v>
      </c>
      <c r="E158" s="115" t="s">
        <v>381</v>
      </c>
      <c r="F158" s="115" t="s">
        <v>301</v>
      </c>
      <c r="G158" s="115"/>
      <c r="H158" s="202">
        <v>718.7</v>
      </c>
    </row>
    <row r="159" spans="1:8" s="116" customFormat="1" ht="30" customHeight="1">
      <c r="A159" s="108" t="s">
        <v>887</v>
      </c>
      <c r="B159" s="105" t="s">
        <v>177</v>
      </c>
      <c r="C159" s="115" t="s">
        <v>679</v>
      </c>
      <c r="D159" s="115" t="s">
        <v>258</v>
      </c>
      <c r="E159" s="115" t="s">
        <v>381</v>
      </c>
      <c r="F159" s="115" t="s">
        <v>688</v>
      </c>
      <c r="G159" s="115"/>
      <c r="H159" s="202">
        <v>718.7</v>
      </c>
    </row>
    <row r="160" spans="1:8" s="116" customFormat="1" ht="29.25" customHeight="1">
      <c r="A160" s="114" t="s">
        <v>311</v>
      </c>
      <c r="B160" s="105" t="s">
        <v>177</v>
      </c>
      <c r="C160" s="115" t="s">
        <v>679</v>
      </c>
      <c r="D160" s="115" t="s">
        <v>258</v>
      </c>
      <c r="E160" s="115" t="s">
        <v>381</v>
      </c>
      <c r="F160" s="115" t="s">
        <v>688</v>
      </c>
      <c r="G160" s="115">
        <v>240</v>
      </c>
      <c r="H160" s="202">
        <v>718.7</v>
      </c>
    </row>
    <row r="161" spans="1:8" s="116" customFormat="1" ht="32.25" customHeight="1" hidden="1">
      <c r="A161" s="107" t="s">
        <v>270</v>
      </c>
      <c r="B161" s="103" t="s">
        <v>177</v>
      </c>
      <c r="C161" s="121" t="s">
        <v>693</v>
      </c>
      <c r="D161" s="121" t="s">
        <v>299</v>
      </c>
      <c r="E161" s="121" t="s">
        <v>300</v>
      </c>
      <c r="F161" s="121" t="s">
        <v>301</v>
      </c>
      <c r="G161" s="121"/>
      <c r="H161" s="200">
        <v>0</v>
      </c>
    </row>
    <row r="162" spans="1:8" s="120" customFormat="1" ht="30" customHeight="1" hidden="1">
      <c r="A162" s="137" t="s">
        <v>694</v>
      </c>
      <c r="B162" s="103" t="s">
        <v>177</v>
      </c>
      <c r="C162" s="121" t="s">
        <v>693</v>
      </c>
      <c r="D162" s="121" t="s">
        <v>258</v>
      </c>
      <c r="E162" s="121" t="s">
        <v>300</v>
      </c>
      <c r="F162" s="121" t="s">
        <v>301</v>
      </c>
      <c r="G162" s="121"/>
      <c r="H162" s="200">
        <v>0</v>
      </c>
    </row>
    <row r="163" spans="1:8" s="116" customFormat="1" ht="36" customHeight="1" hidden="1">
      <c r="A163" s="109" t="s">
        <v>695</v>
      </c>
      <c r="B163" s="105" t="s">
        <v>177</v>
      </c>
      <c r="C163" s="115" t="s">
        <v>693</v>
      </c>
      <c r="D163" s="115" t="s">
        <v>258</v>
      </c>
      <c r="E163" s="115" t="s">
        <v>298</v>
      </c>
      <c r="F163" s="115" t="s">
        <v>301</v>
      </c>
      <c r="G163" s="115"/>
      <c r="H163" s="202">
        <v>0</v>
      </c>
    </row>
    <row r="164" spans="1:8" s="116" customFormat="1" ht="24" customHeight="1" hidden="1">
      <c r="A164" s="109" t="s">
        <v>696</v>
      </c>
      <c r="B164" s="105" t="s">
        <v>177</v>
      </c>
      <c r="C164" s="115" t="s">
        <v>693</v>
      </c>
      <c r="D164" s="115" t="s">
        <v>258</v>
      </c>
      <c r="E164" s="115" t="s">
        <v>298</v>
      </c>
      <c r="F164" s="115" t="s">
        <v>697</v>
      </c>
      <c r="G164" s="115"/>
      <c r="H164" s="202">
        <v>0</v>
      </c>
    </row>
    <row r="165" spans="1:8" s="116" customFormat="1" ht="29.25" customHeight="1" hidden="1">
      <c r="A165" s="112" t="s">
        <v>352</v>
      </c>
      <c r="B165" s="105" t="s">
        <v>177</v>
      </c>
      <c r="C165" s="115" t="s">
        <v>693</v>
      </c>
      <c r="D165" s="115" t="s">
        <v>258</v>
      </c>
      <c r="E165" s="115" t="s">
        <v>298</v>
      </c>
      <c r="F165" s="115" t="s">
        <v>697</v>
      </c>
      <c r="G165" s="115">
        <v>120</v>
      </c>
      <c r="H165" s="202">
        <v>0</v>
      </c>
    </row>
    <row r="166" spans="1:8" s="116" customFormat="1" ht="31.5" customHeight="1" hidden="1">
      <c r="A166" s="112" t="s">
        <v>311</v>
      </c>
      <c r="B166" s="105" t="s">
        <v>177</v>
      </c>
      <c r="C166" s="115" t="s">
        <v>693</v>
      </c>
      <c r="D166" s="115" t="s">
        <v>258</v>
      </c>
      <c r="E166" s="115" t="s">
        <v>298</v>
      </c>
      <c r="F166" s="115" t="s">
        <v>697</v>
      </c>
      <c r="G166" s="115">
        <v>240</v>
      </c>
      <c r="H166" s="202">
        <v>0</v>
      </c>
    </row>
    <row r="167" spans="1:8" s="116" customFormat="1" ht="29.25" customHeight="1" hidden="1">
      <c r="A167" s="109" t="s">
        <v>698</v>
      </c>
      <c r="B167" s="105" t="s">
        <v>177</v>
      </c>
      <c r="C167" s="115" t="s">
        <v>693</v>
      </c>
      <c r="D167" s="115" t="s">
        <v>258</v>
      </c>
      <c r="E167" s="115" t="s">
        <v>298</v>
      </c>
      <c r="F167" s="115" t="s">
        <v>699</v>
      </c>
      <c r="G167" s="115"/>
      <c r="H167" s="202">
        <v>0</v>
      </c>
    </row>
    <row r="168" spans="1:8" s="116" customFormat="1" ht="29.25" customHeight="1" hidden="1">
      <c r="A168" s="112" t="s">
        <v>352</v>
      </c>
      <c r="B168" s="105" t="s">
        <v>177</v>
      </c>
      <c r="C168" s="115" t="s">
        <v>693</v>
      </c>
      <c r="D168" s="115" t="s">
        <v>258</v>
      </c>
      <c r="E168" s="115" t="s">
        <v>298</v>
      </c>
      <c r="F168" s="115" t="s">
        <v>699</v>
      </c>
      <c r="G168" s="115">
        <v>120</v>
      </c>
      <c r="H168" s="202">
        <v>0</v>
      </c>
    </row>
    <row r="169" spans="1:8" s="116" customFormat="1" ht="29.25" customHeight="1" hidden="1">
      <c r="A169" s="112" t="s">
        <v>311</v>
      </c>
      <c r="B169" s="105" t="s">
        <v>177</v>
      </c>
      <c r="C169" s="115" t="s">
        <v>693</v>
      </c>
      <c r="D169" s="115" t="s">
        <v>258</v>
      </c>
      <c r="E169" s="115" t="s">
        <v>298</v>
      </c>
      <c r="F169" s="115" t="s">
        <v>699</v>
      </c>
      <c r="G169" s="115">
        <v>240</v>
      </c>
      <c r="H169" s="202">
        <v>0</v>
      </c>
    </row>
    <row r="170" spans="1:8" s="116" customFormat="1" ht="45.75" customHeight="1">
      <c r="A170" s="107" t="s">
        <v>734</v>
      </c>
      <c r="B170" s="103" t="s">
        <v>177</v>
      </c>
      <c r="C170" s="121" t="s">
        <v>735</v>
      </c>
      <c r="D170" s="121" t="s">
        <v>299</v>
      </c>
      <c r="E170" s="121" t="s">
        <v>300</v>
      </c>
      <c r="F170" s="121" t="s">
        <v>301</v>
      </c>
      <c r="G170" s="121"/>
      <c r="H170" s="200">
        <v>3265.2000000000003</v>
      </c>
    </row>
    <row r="171" spans="1:8" s="120" customFormat="1" ht="32.25" customHeight="1">
      <c r="A171" s="137" t="s">
        <v>888</v>
      </c>
      <c r="B171" s="103" t="s">
        <v>177</v>
      </c>
      <c r="C171" s="121" t="s">
        <v>735</v>
      </c>
      <c r="D171" s="121" t="s">
        <v>260</v>
      </c>
      <c r="E171" s="121" t="s">
        <v>300</v>
      </c>
      <c r="F171" s="121" t="s">
        <v>301</v>
      </c>
      <c r="G171" s="121"/>
      <c r="H171" s="200">
        <v>119.4</v>
      </c>
    </row>
    <row r="172" spans="1:8" s="116" customFormat="1" ht="31.5" customHeight="1">
      <c r="A172" s="109" t="s">
        <v>737</v>
      </c>
      <c r="B172" s="105" t="s">
        <v>177</v>
      </c>
      <c r="C172" s="115" t="s">
        <v>735</v>
      </c>
      <c r="D172" s="115" t="s">
        <v>260</v>
      </c>
      <c r="E172" s="115" t="s">
        <v>298</v>
      </c>
      <c r="F172" s="115" t="s">
        <v>301</v>
      </c>
      <c r="G172" s="115"/>
      <c r="H172" s="202">
        <v>119.4</v>
      </c>
    </row>
    <row r="173" spans="1:8" s="116" customFormat="1" ht="31.5" customHeight="1">
      <c r="A173" s="109" t="s">
        <v>738</v>
      </c>
      <c r="B173" s="105" t="s">
        <v>177</v>
      </c>
      <c r="C173" s="115" t="s">
        <v>735</v>
      </c>
      <c r="D173" s="115" t="s">
        <v>260</v>
      </c>
      <c r="E173" s="115" t="s">
        <v>298</v>
      </c>
      <c r="F173" s="115" t="s">
        <v>739</v>
      </c>
      <c r="G173" s="115"/>
      <c r="H173" s="202">
        <v>5.2</v>
      </c>
    </row>
    <row r="174" spans="1:8" s="116" customFormat="1" ht="31.5" customHeight="1">
      <c r="A174" s="112" t="s">
        <v>311</v>
      </c>
      <c r="B174" s="105" t="s">
        <v>177</v>
      </c>
      <c r="C174" s="115" t="s">
        <v>735</v>
      </c>
      <c r="D174" s="115" t="s">
        <v>260</v>
      </c>
      <c r="E174" s="115" t="s">
        <v>298</v>
      </c>
      <c r="F174" s="115" t="s">
        <v>739</v>
      </c>
      <c r="G174" s="115">
        <v>240</v>
      </c>
      <c r="H174" s="202">
        <v>5.2</v>
      </c>
    </row>
    <row r="175" spans="1:8" s="116" customFormat="1" ht="27" customHeight="1">
      <c r="A175" s="114" t="s">
        <v>740</v>
      </c>
      <c r="B175" s="105" t="s">
        <v>177</v>
      </c>
      <c r="C175" s="115" t="s">
        <v>735</v>
      </c>
      <c r="D175" s="115" t="s">
        <v>260</v>
      </c>
      <c r="E175" s="115" t="s">
        <v>298</v>
      </c>
      <c r="F175" s="115" t="s">
        <v>741</v>
      </c>
      <c r="G175" s="115"/>
      <c r="H175" s="202">
        <v>114.2</v>
      </c>
    </row>
    <row r="176" spans="1:8" s="116" customFormat="1" ht="33" customHeight="1">
      <c r="A176" s="112" t="s">
        <v>311</v>
      </c>
      <c r="B176" s="105" t="s">
        <v>177</v>
      </c>
      <c r="C176" s="115" t="s">
        <v>735</v>
      </c>
      <c r="D176" s="115" t="s">
        <v>260</v>
      </c>
      <c r="E176" s="115" t="s">
        <v>298</v>
      </c>
      <c r="F176" s="115" t="s">
        <v>741</v>
      </c>
      <c r="G176" s="115" t="s">
        <v>312</v>
      </c>
      <c r="H176" s="202">
        <v>114.2</v>
      </c>
    </row>
    <row r="177" spans="1:8" s="116" customFormat="1" ht="12.75">
      <c r="A177" s="137" t="s">
        <v>742</v>
      </c>
      <c r="B177" s="103" t="s">
        <v>177</v>
      </c>
      <c r="C177" s="121" t="s">
        <v>735</v>
      </c>
      <c r="D177" s="121" t="s">
        <v>262</v>
      </c>
      <c r="E177" s="121" t="s">
        <v>300</v>
      </c>
      <c r="F177" s="121" t="s">
        <v>301</v>
      </c>
      <c r="G177" s="121"/>
      <c r="H177" s="200">
        <v>3145.8</v>
      </c>
    </row>
    <row r="178" spans="1:8" s="116" customFormat="1" ht="38.25">
      <c r="A178" s="114" t="s">
        <v>743</v>
      </c>
      <c r="B178" s="105" t="s">
        <v>177</v>
      </c>
      <c r="C178" s="115" t="s">
        <v>735</v>
      </c>
      <c r="D178" s="115" t="s">
        <v>262</v>
      </c>
      <c r="E178" s="115" t="s">
        <v>298</v>
      </c>
      <c r="F178" s="115" t="s">
        <v>301</v>
      </c>
      <c r="G178" s="115"/>
      <c r="H178" s="202">
        <v>2250</v>
      </c>
    </row>
    <row r="179" spans="1:8" s="116" customFormat="1" ht="60" customHeight="1">
      <c r="A179" s="108" t="s">
        <v>744</v>
      </c>
      <c r="B179" s="105" t="s">
        <v>177</v>
      </c>
      <c r="C179" s="115" t="s">
        <v>735</v>
      </c>
      <c r="D179" s="115" t="s">
        <v>262</v>
      </c>
      <c r="E179" s="115" t="s">
        <v>298</v>
      </c>
      <c r="F179" s="115" t="s">
        <v>745</v>
      </c>
      <c r="G179" s="115"/>
      <c r="H179" s="202">
        <v>2250</v>
      </c>
    </row>
    <row r="180" spans="1:8" s="116" customFormat="1" ht="30" customHeight="1">
      <c r="A180" s="114" t="s">
        <v>311</v>
      </c>
      <c r="B180" s="105" t="s">
        <v>177</v>
      </c>
      <c r="C180" s="115" t="s">
        <v>735</v>
      </c>
      <c r="D180" s="115" t="s">
        <v>262</v>
      </c>
      <c r="E180" s="115" t="s">
        <v>298</v>
      </c>
      <c r="F180" s="115" t="s">
        <v>745</v>
      </c>
      <c r="G180" s="115">
        <v>240</v>
      </c>
      <c r="H180" s="202">
        <v>2250</v>
      </c>
    </row>
    <row r="181" spans="1:8" s="116" customFormat="1" ht="34.5" customHeight="1">
      <c r="A181" s="108" t="s">
        <v>746</v>
      </c>
      <c r="B181" s="105" t="s">
        <v>177</v>
      </c>
      <c r="C181" s="115" t="s">
        <v>735</v>
      </c>
      <c r="D181" s="115" t="s">
        <v>262</v>
      </c>
      <c r="E181" s="115" t="s">
        <v>298</v>
      </c>
      <c r="F181" s="115" t="s">
        <v>747</v>
      </c>
      <c r="G181" s="115"/>
      <c r="H181" s="202">
        <v>115.2</v>
      </c>
    </row>
    <row r="182" spans="1:8" s="116" customFormat="1" ht="30" customHeight="1">
      <c r="A182" s="114" t="s">
        <v>311</v>
      </c>
      <c r="B182" s="105" t="s">
        <v>177</v>
      </c>
      <c r="C182" s="115" t="s">
        <v>735</v>
      </c>
      <c r="D182" s="115" t="s">
        <v>262</v>
      </c>
      <c r="E182" s="115" t="s">
        <v>298</v>
      </c>
      <c r="F182" s="115" t="s">
        <v>747</v>
      </c>
      <c r="G182" s="115">
        <v>240</v>
      </c>
      <c r="H182" s="202">
        <v>115.2</v>
      </c>
    </row>
    <row r="183" spans="1:8" s="116" customFormat="1" ht="56.25" customHeight="1">
      <c r="A183" s="108" t="s">
        <v>748</v>
      </c>
      <c r="B183" s="105" t="s">
        <v>177</v>
      </c>
      <c r="C183" s="115" t="s">
        <v>735</v>
      </c>
      <c r="D183" s="115" t="s">
        <v>262</v>
      </c>
      <c r="E183" s="115" t="s">
        <v>298</v>
      </c>
      <c r="F183" s="115" t="s">
        <v>749</v>
      </c>
      <c r="G183" s="115"/>
      <c r="H183" s="202">
        <v>5.9</v>
      </c>
    </row>
    <row r="184" spans="1:8" s="116" customFormat="1" ht="28.5" customHeight="1">
      <c r="A184" s="114" t="s">
        <v>311</v>
      </c>
      <c r="B184" s="105" t="s">
        <v>177</v>
      </c>
      <c r="C184" s="115" t="s">
        <v>735</v>
      </c>
      <c r="D184" s="115" t="s">
        <v>262</v>
      </c>
      <c r="E184" s="115" t="s">
        <v>298</v>
      </c>
      <c r="F184" s="115" t="s">
        <v>749</v>
      </c>
      <c r="G184" s="115">
        <v>240</v>
      </c>
      <c r="H184" s="202">
        <v>5.9</v>
      </c>
    </row>
    <row r="185" spans="1:8" s="116" customFormat="1" ht="30" customHeight="1">
      <c r="A185" s="108" t="s">
        <v>750</v>
      </c>
      <c r="B185" s="105" t="s">
        <v>177</v>
      </c>
      <c r="C185" s="115" t="s">
        <v>735</v>
      </c>
      <c r="D185" s="115" t="s">
        <v>262</v>
      </c>
      <c r="E185" s="115" t="s">
        <v>298</v>
      </c>
      <c r="F185" s="115" t="s">
        <v>751</v>
      </c>
      <c r="G185" s="115"/>
      <c r="H185" s="202">
        <v>774.7</v>
      </c>
    </row>
    <row r="186" spans="1:8" s="116" customFormat="1" ht="25.5">
      <c r="A186" s="114" t="s">
        <v>311</v>
      </c>
      <c r="B186" s="105" t="s">
        <v>177</v>
      </c>
      <c r="C186" s="115" t="s">
        <v>735</v>
      </c>
      <c r="D186" s="115" t="s">
        <v>262</v>
      </c>
      <c r="E186" s="115" t="s">
        <v>298</v>
      </c>
      <c r="F186" s="115" t="s">
        <v>751</v>
      </c>
      <c r="G186" s="115">
        <v>240</v>
      </c>
      <c r="H186" s="202">
        <v>774.7</v>
      </c>
    </row>
    <row r="187" spans="1:8" ht="25.5">
      <c r="A187" s="107" t="s">
        <v>785</v>
      </c>
      <c r="B187" s="103" t="s">
        <v>177</v>
      </c>
      <c r="C187" s="103" t="s">
        <v>786</v>
      </c>
      <c r="D187" s="103" t="s">
        <v>299</v>
      </c>
      <c r="E187" s="103" t="s">
        <v>300</v>
      </c>
      <c r="F187" s="103" t="s">
        <v>301</v>
      </c>
      <c r="G187" s="139"/>
      <c r="H187" s="200">
        <v>19480.800000000003</v>
      </c>
    </row>
    <row r="188" spans="1:8" ht="12.75">
      <c r="A188" s="137" t="s">
        <v>793</v>
      </c>
      <c r="B188" s="103" t="s">
        <v>177</v>
      </c>
      <c r="C188" s="121" t="s">
        <v>786</v>
      </c>
      <c r="D188" s="121" t="s">
        <v>262</v>
      </c>
      <c r="E188" s="121" t="s">
        <v>300</v>
      </c>
      <c r="F188" s="121" t="s">
        <v>301</v>
      </c>
      <c r="G188" s="121"/>
      <c r="H188" s="200">
        <v>19480.800000000003</v>
      </c>
    </row>
    <row r="189" spans="1:8" s="143" customFormat="1" ht="15.75" customHeight="1">
      <c r="A189" s="138" t="s">
        <v>788</v>
      </c>
      <c r="B189" s="103" t="s">
        <v>177</v>
      </c>
      <c r="C189" s="103" t="s">
        <v>786</v>
      </c>
      <c r="D189" s="103" t="s">
        <v>262</v>
      </c>
      <c r="E189" s="103" t="s">
        <v>298</v>
      </c>
      <c r="F189" s="103" t="s">
        <v>301</v>
      </c>
      <c r="G189" s="139"/>
      <c r="H189" s="200">
        <v>19480.800000000003</v>
      </c>
    </row>
    <row r="190" spans="1:8" ht="18" customHeight="1">
      <c r="A190" s="113" t="s">
        <v>789</v>
      </c>
      <c r="B190" s="105" t="s">
        <v>177</v>
      </c>
      <c r="C190" s="105" t="s">
        <v>786</v>
      </c>
      <c r="D190" s="105" t="s">
        <v>262</v>
      </c>
      <c r="E190" s="105" t="s">
        <v>298</v>
      </c>
      <c r="F190" s="105" t="s">
        <v>790</v>
      </c>
      <c r="G190" s="119"/>
      <c r="H190" s="202">
        <v>10637.4</v>
      </c>
    </row>
    <row r="191" spans="1:8" ht="32.25" customHeight="1">
      <c r="A191" s="114" t="s">
        <v>352</v>
      </c>
      <c r="B191" s="105" t="s">
        <v>177</v>
      </c>
      <c r="C191" s="105" t="s">
        <v>786</v>
      </c>
      <c r="D191" s="105" t="s">
        <v>262</v>
      </c>
      <c r="E191" s="105" t="s">
        <v>298</v>
      </c>
      <c r="F191" s="105" t="s">
        <v>790</v>
      </c>
      <c r="G191" s="119">
        <v>120</v>
      </c>
      <c r="H191" s="202">
        <v>9866.9</v>
      </c>
    </row>
    <row r="192" spans="1:8" s="134" customFormat="1" ht="30.75" customHeight="1">
      <c r="A192" s="114" t="s">
        <v>311</v>
      </c>
      <c r="B192" s="105" t="s">
        <v>177</v>
      </c>
      <c r="C192" s="105" t="s">
        <v>786</v>
      </c>
      <c r="D192" s="105" t="s">
        <v>262</v>
      </c>
      <c r="E192" s="105" t="s">
        <v>298</v>
      </c>
      <c r="F192" s="105" t="s">
        <v>790</v>
      </c>
      <c r="G192" s="119">
        <v>240</v>
      </c>
      <c r="H192" s="202">
        <v>770.5</v>
      </c>
    </row>
    <row r="193" spans="1:8" s="134" customFormat="1" ht="17.25" customHeight="1" hidden="1">
      <c r="A193" s="173" t="s">
        <v>387</v>
      </c>
      <c r="B193" s="105" t="s">
        <v>177</v>
      </c>
      <c r="C193" s="105" t="s">
        <v>786</v>
      </c>
      <c r="D193" s="105" t="s">
        <v>262</v>
      </c>
      <c r="E193" s="105" t="s">
        <v>298</v>
      </c>
      <c r="F193" s="105" t="s">
        <v>790</v>
      </c>
      <c r="G193" s="119">
        <v>850</v>
      </c>
      <c r="H193" s="202">
        <v>0</v>
      </c>
    </row>
    <row r="194" spans="1:8" s="134" customFormat="1" ht="72" customHeight="1">
      <c r="A194" s="112" t="s">
        <v>801</v>
      </c>
      <c r="B194" s="105" t="s">
        <v>177</v>
      </c>
      <c r="C194" s="105" t="s">
        <v>786</v>
      </c>
      <c r="D194" s="105" t="s">
        <v>262</v>
      </c>
      <c r="E194" s="105" t="s">
        <v>298</v>
      </c>
      <c r="F194" s="105" t="s">
        <v>802</v>
      </c>
      <c r="G194" s="119"/>
      <c r="H194" s="203">
        <v>6118.1</v>
      </c>
    </row>
    <row r="195" spans="1:8" s="134" customFormat="1" ht="24" customHeight="1">
      <c r="A195" s="114" t="s">
        <v>352</v>
      </c>
      <c r="B195" s="105" t="s">
        <v>177</v>
      </c>
      <c r="C195" s="105" t="s">
        <v>786</v>
      </c>
      <c r="D195" s="105" t="s">
        <v>262</v>
      </c>
      <c r="E195" s="105" t="s">
        <v>298</v>
      </c>
      <c r="F195" s="105" t="s">
        <v>802</v>
      </c>
      <c r="G195" s="119">
        <v>120</v>
      </c>
      <c r="H195" s="202">
        <v>4390.5</v>
      </c>
    </row>
    <row r="196" spans="1:8" s="134" customFormat="1" ht="31.5" customHeight="1">
      <c r="A196" s="114" t="s">
        <v>311</v>
      </c>
      <c r="B196" s="105" t="s">
        <v>177</v>
      </c>
      <c r="C196" s="105" t="s">
        <v>786</v>
      </c>
      <c r="D196" s="105" t="s">
        <v>262</v>
      </c>
      <c r="E196" s="105" t="s">
        <v>298</v>
      </c>
      <c r="F196" s="105" t="s">
        <v>802</v>
      </c>
      <c r="G196" s="119">
        <v>240</v>
      </c>
      <c r="H196" s="202">
        <v>1727.6</v>
      </c>
    </row>
    <row r="197" spans="1:8" s="134" customFormat="1" ht="28.5" customHeight="1">
      <c r="A197" s="67" t="s">
        <v>807</v>
      </c>
      <c r="B197" s="105" t="s">
        <v>177</v>
      </c>
      <c r="C197" s="105" t="s">
        <v>786</v>
      </c>
      <c r="D197" s="105" t="s">
        <v>262</v>
      </c>
      <c r="E197" s="105" t="s">
        <v>298</v>
      </c>
      <c r="F197" s="105" t="s">
        <v>808</v>
      </c>
      <c r="G197" s="119"/>
      <c r="H197" s="202">
        <v>565.4</v>
      </c>
    </row>
    <row r="198" spans="1:8" s="134" customFormat="1" ht="25.5">
      <c r="A198" s="67" t="s">
        <v>352</v>
      </c>
      <c r="B198" s="105" t="s">
        <v>177</v>
      </c>
      <c r="C198" s="105" t="s">
        <v>786</v>
      </c>
      <c r="D198" s="105" t="s">
        <v>262</v>
      </c>
      <c r="E198" s="105" t="s">
        <v>298</v>
      </c>
      <c r="F198" s="105" t="s">
        <v>808</v>
      </c>
      <c r="G198" s="119">
        <v>120</v>
      </c>
      <c r="H198" s="202">
        <v>565.4</v>
      </c>
    </row>
    <row r="199" spans="1:8" s="134" customFormat="1" ht="38.25">
      <c r="A199" s="114" t="s">
        <v>889</v>
      </c>
      <c r="B199" s="105" t="s">
        <v>177</v>
      </c>
      <c r="C199" s="105" t="s">
        <v>786</v>
      </c>
      <c r="D199" s="105" t="s">
        <v>262</v>
      </c>
      <c r="E199" s="105" t="s">
        <v>298</v>
      </c>
      <c r="F199" s="105" t="s">
        <v>814</v>
      </c>
      <c r="G199" s="126"/>
      <c r="H199" s="202">
        <v>2159.9000000000005</v>
      </c>
    </row>
    <row r="200" spans="1:8" ht="21" customHeight="1">
      <c r="A200" s="114" t="s">
        <v>352</v>
      </c>
      <c r="B200" s="105" t="s">
        <v>177</v>
      </c>
      <c r="C200" s="105" t="s">
        <v>786</v>
      </c>
      <c r="D200" s="105" t="s">
        <v>262</v>
      </c>
      <c r="E200" s="105" t="s">
        <v>298</v>
      </c>
      <c r="F200" s="105" t="s">
        <v>814</v>
      </c>
      <c r="G200" s="126">
        <v>120</v>
      </c>
      <c r="H200" s="202">
        <v>2091.6000000000004</v>
      </c>
    </row>
    <row r="201" spans="1:8" ht="25.5">
      <c r="A201" s="114" t="s">
        <v>311</v>
      </c>
      <c r="B201" s="105" t="s">
        <v>177</v>
      </c>
      <c r="C201" s="105" t="s">
        <v>786</v>
      </c>
      <c r="D201" s="105" t="s">
        <v>262</v>
      </c>
      <c r="E201" s="105" t="s">
        <v>298</v>
      </c>
      <c r="F201" s="105" t="s">
        <v>814</v>
      </c>
      <c r="G201" s="126">
        <v>240</v>
      </c>
      <c r="H201" s="202">
        <v>45.3</v>
      </c>
    </row>
    <row r="202" spans="1:8" ht="15" customHeight="1">
      <c r="A202" s="173" t="s">
        <v>849</v>
      </c>
      <c r="B202" s="105" t="s">
        <v>177</v>
      </c>
      <c r="C202" s="105" t="s">
        <v>786</v>
      </c>
      <c r="D202" s="105" t="s">
        <v>262</v>
      </c>
      <c r="E202" s="105" t="s">
        <v>298</v>
      </c>
      <c r="F202" s="105" t="s">
        <v>814</v>
      </c>
      <c r="G202" s="126">
        <v>830</v>
      </c>
      <c r="H202" s="202">
        <v>2</v>
      </c>
    </row>
    <row r="203" spans="1:8" ht="12.75">
      <c r="A203" s="173" t="s">
        <v>387</v>
      </c>
      <c r="B203" s="105" t="s">
        <v>177</v>
      </c>
      <c r="C203" s="105" t="s">
        <v>786</v>
      </c>
      <c r="D203" s="105" t="s">
        <v>262</v>
      </c>
      <c r="E203" s="105" t="s">
        <v>298</v>
      </c>
      <c r="F203" s="105" t="s">
        <v>814</v>
      </c>
      <c r="G203" s="126">
        <v>850</v>
      </c>
      <c r="H203" s="202">
        <v>21</v>
      </c>
    </row>
    <row r="204" spans="1:8" s="143" customFormat="1" ht="12.75">
      <c r="A204" s="107" t="s">
        <v>820</v>
      </c>
      <c r="B204" s="103" t="s">
        <v>177</v>
      </c>
      <c r="C204" s="103" t="s">
        <v>821</v>
      </c>
      <c r="D204" s="103" t="s">
        <v>299</v>
      </c>
      <c r="E204" s="103" t="s">
        <v>300</v>
      </c>
      <c r="F204" s="103" t="s">
        <v>301</v>
      </c>
      <c r="G204" s="139"/>
      <c r="H204" s="200">
        <v>56684.399999999994</v>
      </c>
    </row>
    <row r="205" spans="1:8" s="143" customFormat="1" ht="12.75">
      <c r="A205" s="137" t="s">
        <v>788</v>
      </c>
      <c r="B205" s="103" t="s">
        <v>177</v>
      </c>
      <c r="C205" s="121" t="s">
        <v>821</v>
      </c>
      <c r="D205" s="121" t="s">
        <v>634</v>
      </c>
      <c r="E205" s="121" t="s">
        <v>300</v>
      </c>
      <c r="F205" s="121" t="s">
        <v>301</v>
      </c>
      <c r="G205" s="121"/>
      <c r="H205" s="200">
        <v>56684.399999999994</v>
      </c>
    </row>
    <row r="206" spans="1:8" s="145" customFormat="1" ht="12.75">
      <c r="A206" s="107" t="s">
        <v>788</v>
      </c>
      <c r="B206" s="103" t="s">
        <v>177</v>
      </c>
      <c r="C206" s="103" t="s">
        <v>821</v>
      </c>
      <c r="D206" s="103" t="s">
        <v>634</v>
      </c>
      <c r="E206" s="103" t="s">
        <v>298</v>
      </c>
      <c r="F206" s="103" t="s">
        <v>301</v>
      </c>
      <c r="G206" s="139"/>
      <c r="H206" s="200">
        <v>56684.399999999994</v>
      </c>
    </row>
    <row r="207" spans="1:8" s="134" customFormat="1" ht="12.75">
      <c r="A207" s="67" t="s">
        <v>384</v>
      </c>
      <c r="B207" s="105" t="s">
        <v>177</v>
      </c>
      <c r="C207" s="105" t="s">
        <v>821</v>
      </c>
      <c r="D207" s="105" t="s">
        <v>634</v>
      </c>
      <c r="E207" s="105" t="s">
        <v>298</v>
      </c>
      <c r="F207" s="105" t="s">
        <v>385</v>
      </c>
      <c r="G207" s="119"/>
      <c r="H207" s="202">
        <v>36509.1</v>
      </c>
    </row>
    <row r="208" spans="1:8" s="5" customFormat="1" ht="12.75">
      <c r="A208" s="114" t="s">
        <v>386</v>
      </c>
      <c r="B208" s="105" t="s">
        <v>177</v>
      </c>
      <c r="C208" s="105" t="s">
        <v>821</v>
      </c>
      <c r="D208" s="105" t="s">
        <v>634</v>
      </c>
      <c r="E208" s="105" t="s">
        <v>298</v>
      </c>
      <c r="F208" s="105" t="s">
        <v>385</v>
      </c>
      <c r="G208" s="119">
        <v>110</v>
      </c>
      <c r="H208" s="202">
        <v>26893.9</v>
      </c>
    </row>
    <row r="209" spans="1:8" s="116" customFormat="1" ht="25.5">
      <c r="A209" s="114" t="s">
        <v>311</v>
      </c>
      <c r="B209" s="105" t="s">
        <v>177</v>
      </c>
      <c r="C209" s="105" t="s">
        <v>821</v>
      </c>
      <c r="D209" s="105" t="s">
        <v>634</v>
      </c>
      <c r="E209" s="105" t="s">
        <v>298</v>
      </c>
      <c r="F209" s="105" t="s">
        <v>385</v>
      </c>
      <c r="G209" s="119">
        <v>240</v>
      </c>
      <c r="H209" s="202">
        <v>9452.099999999999</v>
      </c>
    </row>
    <row r="210" spans="1:8" s="116" customFormat="1" ht="12.75">
      <c r="A210" s="114" t="s">
        <v>387</v>
      </c>
      <c r="B210" s="105" t="s">
        <v>177</v>
      </c>
      <c r="C210" s="105" t="s">
        <v>821</v>
      </c>
      <c r="D210" s="105" t="s">
        <v>634</v>
      </c>
      <c r="E210" s="105" t="s">
        <v>298</v>
      </c>
      <c r="F210" s="105" t="s">
        <v>385</v>
      </c>
      <c r="G210" s="119">
        <v>850</v>
      </c>
      <c r="H210" s="202">
        <v>163.1</v>
      </c>
    </row>
    <row r="211" spans="1:8" s="116" customFormat="1" ht="32.25" customHeight="1">
      <c r="A211" s="114" t="s">
        <v>1380</v>
      </c>
      <c r="B211" s="105" t="s">
        <v>177</v>
      </c>
      <c r="C211" s="105" t="s">
        <v>821</v>
      </c>
      <c r="D211" s="105" t="s">
        <v>634</v>
      </c>
      <c r="E211" s="105" t="s">
        <v>298</v>
      </c>
      <c r="F211" s="105" t="s">
        <v>1378</v>
      </c>
      <c r="G211" s="119"/>
      <c r="H211" s="202">
        <v>50</v>
      </c>
    </row>
    <row r="212" spans="1:8" s="116" customFormat="1" ht="18" customHeight="1">
      <c r="A212" s="173" t="s">
        <v>1379</v>
      </c>
      <c r="B212" s="105" t="s">
        <v>177</v>
      </c>
      <c r="C212" s="105" t="s">
        <v>821</v>
      </c>
      <c r="D212" s="105" t="s">
        <v>634</v>
      </c>
      <c r="E212" s="105" t="s">
        <v>298</v>
      </c>
      <c r="F212" s="105" t="s">
        <v>1378</v>
      </c>
      <c r="G212" s="119">
        <v>450</v>
      </c>
      <c r="H212" s="202">
        <v>50</v>
      </c>
    </row>
    <row r="213" spans="1:8" ht="25.5">
      <c r="A213" s="114" t="s">
        <v>829</v>
      </c>
      <c r="B213" s="105" t="s">
        <v>177</v>
      </c>
      <c r="C213" s="105" t="s">
        <v>821</v>
      </c>
      <c r="D213" s="105" t="s">
        <v>634</v>
      </c>
      <c r="E213" s="105" t="s">
        <v>298</v>
      </c>
      <c r="F213" s="105" t="s">
        <v>830</v>
      </c>
      <c r="G213" s="119"/>
      <c r="H213" s="202">
        <v>344.5</v>
      </c>
    </row>
    <row r="214" spans="1:8" ht="25.5">
      <c r="A214" s="114" t="s">
        <v>311</v>
      </c>
      <c r="B214" s="105" t="s">
        <v>177</v>
      </c>
      <c r="C214" s="105" t="s">
        <v>821</v>
      </c>
      <c r="D214" s="105" t="s">
        <v>634</v>
      </c>
      <c r="E214" s="105" t="s">
        <v>298</v>
      </c>
      <c r="F214" s="105" t="s">
        <v>830</v>
      </c>
      <c r="G214" s="119">
        <v>240</v>
      </c>
      <c r="H214" s="202">
        <v>344.5</v>
      </c>
    </row>
    <row r="215" spans="1:8" s="134" customFormat="1" ht="12.75">
      <c r="A215" s="114" t="s">
        <v>831</v>
      </c>
      <c r="B215" s="105" t="s">
        <v>177</v>
      </c>
      <c r="C215" s="105" t="s">
        <v>821</v>
      </c>
      <c r="D215" s="105" t="s">
        <v>634</v>
      </c>
      <c r="E215" s="105" t="s">
        <v>298</v>
      </c>
      <c r="F215" s="105" t="s">
        <v>832</v>
      </c>
      <c r="G215" s="119"/>
      <c r="H215" s="202">
        <v>540.2</v>
      </c>
    </row>
    <row r="216" spans="1:8" s="134" customFormat="1" ht="25.5">
      <c r="A216" s="114" t="s">
        <v>311</v>
      </c>
      <c r="B216" s="105" t="s">
        <v>177</v>
      </c>
      <c r="C216" s="105" t="s">
        <v>821</v>
      </c>
      <c r="D216" s="105" t="s">
        <v>634</v>
      </c>
      <c r="E216" s="105" t="s">
        <v>298</v>
      </c>
      <c r="F216" s="105" t="s">
        <v>832</v>
      </c>
      <c r="G216" s="119">
        <v>240</v>
      </c>
      <c r="H216" s="202">
        <v>300</v>
      </c>
    </row>
    <row r="217" spans="1:8" s="134" customFormat="1" ht="12.75">
      <c r="A217" s="173" t="s">
        <v>387</v>
      </c>
      <c r="B217" s="105" t="s">
        <v>177</v>
      </c>
      <c r="C217" s="105" t="s">
        <v>821</v>
      </c>
      <c r="D217" s="105" t="s">
        <v>634</v>
      </c>
      <c r="E217" s="105" t="s">
        <v>298</v>
      </c>
      <c r="F217" s="105" t="s">
        <v>832</v>
      </c>
      <c r="G217" s="119">
        <v>850</v>
      </c>
      <c r="H217" s="202">
        <v>240.2</v>
      </c>
    </row>
    <row r="218" spans="1:8" ht="12.75">
      <c r="A218" s="114" t="s">
        <v>890</v>
      </c>
      <c r="B218" s="105" t="s">
        <v>177</v>
      </c>
      <c r="C218" s="105" t="s">
        <v>821</v>
      </c>
      <c r="D218" s="105" t="s">
        <v>634</v>
      </c>
      <c r="E218" s="105" t="s">
        <v>298</v>
      </c>
      <c r="F218" s="105" t="s">
        <v>834</v>
      </c>
      <c r="G218" s="119"/>
      <c r="H218" s="202">
        <v>210</v>
      </c>
    </row>
    <row r="219" spans="1:8" ht="12.75">
      <c r="A219" s="114" t="s">
        <v>387</v>
      </c>
      <c r="B219" s="105" t="s">
        <v>177</v>
      </c>
      <c r="C219" s="105" t="s">
        <v>821</v>
      </c>
      <c r="D219" s="105" t="s">
        <v>634</v>
      </c>
      <c r="E219" s="105" t="s">
        <v>298</v>
      </c>
      <c r="F219" s="105" t="s">
        <v>834</v>
      </c>
      <c r="G219" s="119">
        <v>850</v>
      </c>
      <c r="H219" s="202">
        <v>210</v>
      </c>
    </row>
    <row r="220" spans="1:8" ht="12.75">
      <c r="A220" s="114" t="s">
        <v>835</v>
      </c>
      <c r="B220" s="105" t="s">
        <v>177</v>
      </c>
      <c r="C220" s="105" t="s">
        <v>821</v>
      </c>
      <c r="D220" s="105" t="s">
        <v>634</v>
      </c>
      <c r="E220" s="105" t="s">
        <v>298</v>
      </c>
      <c r="F220" s="105" t="s">
        <v>836</v>
      </c>
      <c r="G220" s="119"/>
      <c r="H220" s="203">
        <v>1068</v>
      </c>
    </row>
    <row r="221" spans="1:8" ht="25.5">
      <c r="A221" s="114" t="s">
        <v>311</v>
      </c>
      <c r="B221" s="105" t="s">
        <v>177</v>
      </c>
      <c r="C221" s="105" t="s">
        <v>821</v>
      </c>
      <c r="D221" s="105" t="s">
        <v>634</v>
      </c>
      <c r="E221" s="105" t="s">
        <v>298</v>
      </c>
      <c r="F221" s="105" t="s">
        <v>836</v>
      </c>
      <c r="G221" s="119">
        <v>240</v>
      </c>
      <c r="H221" s="202">
        <v>978</v>
      </c>
    </row>
    <row r="222" spans="1:8" ht="18" customHeight="1">
      <c r="A222" s="173" t="s">
        <v>550</v>
      </c>
      <c r="B222" s="105" t="s">
        <v>177</v>
      </c>
      <c r="C222" s="105" t="s">
        <v>821</v>
      </c>
      <c r="D222" s="105" t="s">
        <v>634</v>
      </c>
      <c r="E222" s="105" t="s">
        <v>298</v>
      </c>
      <c r="F222" s="105" t="s">
        <v>836</v>
      </c>
      <c r="G222" s="119">
        <v>350</v>
      </c>
      <c r="H222" s="202">
        <v>90</v>
      </c>
    </row>
    <row r="223" spans="1:8" ht="27" customHeight="1">
      <c r="A223" s="112" t="s">
        <v>842</v>
      </c>
      <c r="B223" s="105" t="s">
        <v>177</v>
      </c>
      <c r="C223" s="105" t="s">
        <v>821</v>
      </c>
      <c r="D223" s="105" t="s">
        <v>634</v>
      </c>
      <c r="E223" s="105" t="s">
        <v>298</v>
      </c>
      <c r="F223" s="105" t="s">
        <v>843</v>
      </c>
      <c r="G223" s="119"/>
      <c r="H223" s="202">
        <v>100</v>
      </c>
    </row>
    <row r="224" spans="1:8" ht="25.5">
      <c r="A224" s="114" t="s">
        <v>311</v>
      </c>
      <c r="B224" s="105" t="s">
        <v>177</v>
      </c>
      <c r="C224" s="105" t="s">
        <v>821</v>
      </c>
      <c r="D224" s="105" t="s">
        <v>634</v>
      </c>
      <c r="E224" s="105" t="s">
        <v>298</v>
      </c>
      <c r="F224" s="105" t="s">
        <v>843</v>
      </c>
      <c r="G224" s="119">
        <v>240</v>
      </c>
      <c r="H224" s="202">
        <v>100</v>
      </c>
    </row>
    <row r="225" spans="1:8" ht="19.5" customHeight="1" hidden="1">
      <c r="A225" s="112" t="s">
        <v>550</v>
      </c>
      <c r="B225" s="105" t="s">
        <v>177</v>
      </c>
      <c r="C225" s="105" t="s">
        <v>821</v>
      </c>
      <c r="D225" s="105" t="s">
        <v>634</v>
      </c>
      <c r="E225" s="105" t="s">
        <v>298</v>
      </c>
      <c r="F225" s="105" t="s">
        <v>843</v>
      </c>
      <c r="G225" s="119">
        <v>350</v>
      </c>
      <c r="H225" s="202">
        <v>0</v>
      </c>
    </row>
    <row r="226" spans="1:8" ht="17.25" customHeight="1">
      <c r="A226" s="114" t="s">
        <v>847</v>
      </c>
      <c r="B226" s="105" t="s">
        <v>177</v>
      </c>
      <c r="C226" s="105" t="s">
        <v>821</v>
      </c>
      <c r="D226" s="105" t="s">
        <v>634</v>
      </c>
      <c r="E226" s="105" t="s">
        <v>298</v>
      </c>
      <c r="F226" s="105" t="s">
        <v>848</v>
      </c>
      <c r="G226" s="119"/>
      <c r="H226" s="202">
        <v>162</v>
      </c>
    </row>
    <row r="227" spans="1:8" ht="21" customHeight="1">
      <c r="A227" s="114" t="s">
        <v>849</v>
      </c>
      <c r="B227" s="105" t="s">
        <v>177</v>
      </c>
      <c r="C227" s="105" t="s">
        <v>821</v>
      </c>
      <c r="D227" s="105" t="s">
        <v>634</v>
      </c>
      <c r="E227" s="105" t="s">
        <v>298</v>
      </c>
      <c r="F227" s="105" t="s">
        <v>848</v>
      </c>
      <c r="G227" s="119">
        <v>830</v>
      </c>
      <c r="H227" s="202">
        <v>32</v>
      </c>
    </row>
    <row r="228" spans="1:8" ht="16.5" customHeight="1">
      <c r="A228" s="173" t="s">
        <v>387</v>
      </c>
      <c r="B228" s="105" t="s">
        <v>177</v>
      </c>
      <c r="C228" s="105" t="s">
        <v>821</v>
      </c>
      <c r="D228" s="105" t="s">
        <v>634</v>
      </c>
      <c r="E228" s="105" t="s">
        <v>298</v>
      </c>
      <c r="F228" s="105" t="s">
        <v>848</v>
      </c>
      <c r="G228" s="119">
        <v>850</v>
      </c>
      <c r="H228" s="202">
        <v>130</v>
      </c>
    </row>
    <row r="229" spans="1:8" ht="29.25" customHeight="1" hidden="1">
      <c r="A229" s="113" t="s">
        <v>852</v>
      </c>
      <c r="B229" s="105" t="s">
        <v>177</v>
      </c>
      <c r="C229" s="105" t="s">
        <v>821</v>
      </c>
      <c r="D229" s="105" t="s">
        <v>634</v>
      </c>
      <c r="E229" s="105" t="s">
        <v>298</v>
      </c>
      <c r="F229" s="105" t="s">
        <v>853</v>
      </c>
      <c r="G229" s="119"/>
      <c r="H229" s="202">
        <v>0</v>
      </c>
    </row>
    <row r="230" spans="1:8" ht="29.25" customHeight="1" hidden="1">
      <c r="A230" s="113" t="s">
        <v>311</v>
      </c>
      <c r="B230" s="105" t="s">
        <v>177</v>
      </c>
      <c r="C230" s="105" t="s">
        <v>821</v>
      </c>
      <c r="D230" s="105" t="s">
        <v>634</v>
      </c>
      <c r="E230" s="105" t="s">
        <v>298</v>
      </c>
      <c r="F230" s="105" t="s">
        <v>853</v>
      </c>
      <c r="G230" s="119">
        <v>240</v>
      </c>
      <c r="H230" s="202">
        <v>0</v>
      </c>
    </row>
    <row r="231" spans="1:8" ht="23.25" customHeight="1" hidden="1">
      <c r="A231" s="114" t="s">
        <v>862</v>
      </c>
      <c r="B231" s="105" t="s">
        <v>177</v>
      </c>
      <c r="C231" s="105" t="s">
        <v>821</v>
      </c>
      <c r="D231" s="105" t="s">
        <v>634</v>
      </c>
      <c r="E231" s="105" t="s">
        <v>298</v>
      </c>
      <c r="F231" s="105" t="s">
        <v>863</v>
      </c>
      <c r="G231" s="119"/>
      <c r="H231" s="202">
        <v>0</v>
      </c>
    </row>
    <row r="232" spans="1:8" ht="25.5" customHeight="1" hidden="1">
      <c r="A232" s="113" t="s">
        <v>311</v>
      </c>
      <c r="B232" s="105" t="s">
        <v>177</v>
      </c>
      <c r="C232" s="105" t="s">
        <v>821</v>
      </c>
      <c r="D232" s="105" t="s">
        <v>634</v>
      </c>
      <c r="E232" s="105" t="s">
        <v>298</v>
      </c>
      <c r="F232" s="105" t="s">
        <v>863</v>
      </c>
      <c r="G232" s="119">
        <v>240</v>
      </c>
      <c r="H232" s="202">
        <v>0</v>
      </c>
    </row>
    <row r="233" spans="1:8" ht="25.5" customHeight="1">
      <c r="A233" s="173" t="s">
        <v>1441</v>
      </c>
      <c r="B233" s="105" t="s">
        <v>177</v>
      </c>
      <c r="C233" s="105" t="s">
        <v>821</v>
      </c>
      <c r="D233" s="105" t="s">
        <v>634</v>
      </c>
      <c r="E233" s="115" t="s">
        <v>298</v>
      </c>
      <c r="F233" s="105" t="s">
        <v>1442</v>
      </c>
      <c r="G233" s="119"/>
      <c r="H233" s="202">
        <v>67</v>
      </c>
    </row>
    <row r="234" spans="1:8" ht="25.5" customHeight="1">
      <c r="A234" s="173" t="s">
        <v>330</v>
      </c>
      <c r="B234" s="105" t="s">
        <v>177</v>
      </c>
      <c r="C234" s="105" t="s">
        <v>821</v>
      </c>
      <c r="D234" s="105" t="s">
        <v>634</v>
      </c>
      <c r="E234" s="115" t="s">
        <v>298</v>
      </c>
      <c r="F234" s="105" t="s">
        <v>1442</v>
      </c>
      <c r="G234" s="119">
        <v>320</v>
      </c>
      <c r="H234" s="202">
        <v>67</v>
      </c>
    </row>
    <row r="235" spans="1:8" ht="42.75" customHeight="1">
      <c r="A235" s="117" t="s">
        <v>413</v>
      </c>
      <c r="B235" s="105" t="s">
        <v>177</v>
      </c>
      <c r="C235" s="105" t="s">
        <v>821</v>
      </c>
      <c r="D235" s="105" t="s">
        <v>634</v>
      </c>
      <c r="E235" s="105" t="s">
        <v>298</v>
      </c>
      <c r="F235" s="105" t="s">
        <v>414</v>
      </c>
      <c r="G235" s="119"/>
      <c r="H235" s="202">
        <v>1400</v>
      </c>
    </row>
    <row r="236" spans="1:8" ht="27.75" customHeight="1">
      <c r="A236" s="114" t="s">
        <v>311</v>
      </c>
      <c r="B236" s="105" t="s">
        <v>177</v>
      </c>
      <c r="C236" s="105" t="s">
        <v>821</v>
      </c>
      <c r="D236" s="105" t="s">
        <v>634</v>
      </c>
      <c r="E236" s="105" t="s">
        <v>298</v>
      </c>
      <c r="F236" s="105" t="s">
        <v>414</v>
      </c>
      <c r="G236" s="119">
        <v>240</v>
      </c>
      <c r="H236" s="202">
        <v>500</v>
      </c>
    </row>
    <row r="237" spans="1:8" ht="15.75" customHeight="1">
      <c r="A237" s="104" t="s">
        <v>317</v>
      </c>
      <c r="B237" s="105" t="s">
        <v>177</v>
      </c>
      <c r="C237" s="105" t="s">
        <v>821</v>
      </c>
      <c r="D237" s="105" t="s">
        <v>634</v>
      </c>
      <c r="E237" s="105" t="s">
        <v>298</v>
      </c>
      <c r="F237" s="105" t="s">
        <v>414</v>
      </c>
      <c r="G237" s="119">
        <v>540</v>
      </c>
      <c r="H237" s="202">
        <v>900</v>
      </c>
    </row>
    <row r="238" spans="1:8" ht="30.75" customHeight="1">
      <c r="A238" s="114" t="s">
        <v>870</v>
      </c>
      <c r="B238" s="105" t="s">
        <v>177</v>
      </c>
      <c r="C238" s="105" t="s">
        <v>821</v>
      </c>
      <c r="D238" s="105" t="s">
        <v>634</v>
      </c>
      <c r="E238" s="105" t="s">
        <v>298</v>
      </c>
      <c r="F238" s="105" t="s">
        <v>871</v>
      </c>
      <c r="G238" s="119"/>
      <c r="H238" s="202">
        <v>290.3</v>
      </c>
    </row>
    <row r="239" spans="1:8" ht="15.75" customHeight="1">
      <c r="A239" s="104" t="s">
        <v>317</v>
      </c>
      <c r="B239" s="105" t="s">
        <v>177</v>
      </c>
      <c r="C239" s="105" t="s">
        <v>821</v>
      </c>
      <c r="D239" s="105" t="s">
        <v>634</v>
      </c>
      <c r="E239" s="105" t="s">
        <v>298</v>
      </c>
      <c r="F239" s="105" t="s">
        <v>871</v>
      </c>
      <c r="G239" s="119">
        <v>540</v>
      </c>
      <c r="H239" s="202">
        <v>290.3</v>
      </c>
    </row>
    <row r="240" spans="1:8" ht="66.75" customHeight="1">
      <c r="A240" s="113" t="s">
        <v>1016</v>
      </c>
      <c r="B240" s="105" t="s">
        <v>177</v>
      </c>
      <c r="C240" s="105" t="s">
        <v>821</v>
      </c>
      <c r="D240" s="105" t="s">
        <v>634</v>
      </c>
      <c r="E240" s="105" t="s">
        <v>298</v>
      </c>
      <c r="F240" s="105" t="s">
        <v>1015</v>
      </c>
      <c r="G240" s="119"/>
      <c r="H240" s="202">
        <v>100</v>
      </c>
    </row>
    <row r="241" spans="1:8" ht="30" customHeight="1">
      <c r="A241" s="113" t="s">
        <v>311</v>
      </c>
      <c r="B241" s="105" t="s">
        <v>177</v>
      </c>
      <c r="C241" s="105" t="s">
        <v>821</v>
      </c>
      <c r="D241" s="105" t="s">
        <v>634</v>
      </c>
      <c r="E241" s="105" t="s">
        <v>298</v>
      </c>
      <c r="F241" s="105" t="s">
        <v>1015</v>
      </c>
      <c r="G241" s="119">
        <v>240</v>
      </c>
      <c r="H241" s="202">
        <v>100</v>
      </c>
    </row>
    <row r="242" spans="1:8" s="116" customFormat="1" ht="38.25">
      <c r="A242" s="114" t="s">
        <v>891</v>
      </c>
      <c r="B242" s="105" t="s">
        <v>177</v>
      </c>
      <c r="C242" s="105" t="s">
        <v>821</v>
      </c>
      <c r="D242" s="105" t="s">
        <v>634</v>
      </c>
      <c r="E242" s="105" t="s">
        <v>298</v>
      </c>
      <c r="F242" s="127" t="s">
        <v>873</v>
      </c>
      <c r="G242" s="126"/>
      <c r="H242" s="204">
        <v>13587.3</v>
      </c>
    </row>
    <row r="243" spans="1:8" s="116" customFormat="1" ht="12.75">
      <c r="A243" s="114" t="s">
        <v>386</v>
      </c>
      <c r="B243" s="105" t="s">
        <v>177</v>
      </c>
      <c r="C243" s="105" t="s">
        <v>821</v>
      </c>
      <c r="D243" s="105" t="s">
        <v>634</v>
      </c>
      <c r="E243" s="105" t="s">
        <v>298</v>
      </c>
      <c r="F243" s="127" t="s">
        <v>873</v>
      </c>
      <c r="G243" s="126">
        <v>110</v>
      </c>
      <c r="H243" s="204">
        <v>8235.5</v>
      </c>
    </row>
    <row r="244" spans="1:8" s="116" customFormat="1" ht="25.5">
      <c r="A244" s="114" t="s">
        <v>311</v>
      </c>
      <c r="B244" s="105" t="s">
        <v>177</v>
      </c>
      <c r="C244" s="105" t="s">
        <v>821</v>
      </c>
      <c r="D244" s="105" t="s">
        <v>634</v>
      </c>
      <c r="E244" s="105" t="s">
        <v>298</v>
      </c>
      <c r="F244" s="127" t="s">
        <v>873</v>
      </c>
      <c r="G244" s="126">
        <v>240</v>
      </c>
      <c r="H244" s="204">
        <v>5340.9</v>
      </c>
    </row>
    <row r="245" spans="1:8" s="116" customFormat="1" ht="12.75">
      <c r="A245" s="112" t="s">
        <v>387</v>
      </c>
      <c r="B245" s="105" t="s">
        <v>177</v>
      </c>
      <c r="C245" s="105" t="s">
        <v>821</v>
      </c>
      <c r="D245" s="105" t="s">
        <v>634</v>
      </c>
      <c r="E245" s="105" t="s">
        <v>298</v>
      </c>
      <c r="F245" s="127" t="s">
        <v>873</v>
      </c>
      <c r="G245" s="126">
        <v>850</v>
      </c>
      <c r="H245" s="204">
        <v>10.9</v>
      </c>
    </row>
    <row r="246" spans="1:8" ht="38.25">
      <c r="A246" s="114" t="s">
        <v>892</v>
      </c>
      <c r="B246" s="105" t="s">
        <v>177</v>
      </c>
      <c r="C246" s="105" t="s">
        <v>821</v>
      </c>
      <c r="D246" s="105" t="s">
        <v>634</v>
      </c>
      <c r="E246" s="105" t="s">
        <v>298</v>
      </c>
      <c r="F246" s="127" t="s">
        <v>875</v>
      </c>
      <c r="G246" s="126"/>
      <c r="H246" s="204">
        <v>2256</v>
      </c>
    </row>
    <row r="247" spans="1:8" ht="12.75">
      <c r="A247" s="114" t="s">
        <v>386</v>
      </c>
      <c r="B247" s="105" t="s">
        <v>177</v>
      </c>
      <c r="C247" s="105" t="s">
        <v>821</v>
      </c>
      <c r="D247" s="105" t="s">
        <v>634</v>
      </c>
      <c r="E247" s="105" t="s">
        <v>298</v>
      </c>
      <c r="F247" s="127" t="s">
        <v>875</v>
      </c>
      <c r="G247" s="126">
        <v>110</v>
      </c>
      <c r="H247" s="204">
        <v>2041.9</v>
      </c>
    </row>
    <row r="248" spans="1:8" ht="25.5">
      <c r="A248" s="114" t="s">
        <v>311</v>
      </c>
      <c r="B248" s="105" t="s">
        <v>177</v>
      </c>
      <c r="C248" s="105" t="s">
        <v>821</v>
      </c>
      <c r="D248" s="105" t="s">
        <v>634</v>
      </c>
      <c r="E248" s="105" t="s">
        <v>298</v>
      </c>
      <c r="F248" s="127" t="s">
        <v>875</v>
      </c>
      <c r="G248" s="126">
        <v>240</v>
      </c>
      <c r="H248" s="204">
        <v>212.1</v>
      </c>
    </row>
    <row r="249" spans="1:8" ht="12.75">
      <c r="A249" s="114" t="s">
        <v>387</v>
      </c>
      <c r="B249" s="105" t="s">
        <v>177</v>
      </c>
      <c r="C249" s="105" t="s">
        <v>821</v>
      </c>
      <c r="D249" s="105" t="s">
        <v>634</v>
      </c>
      <c r="E249" s="105" t="s">
        <v>298</v>
      </c>
      <c r="F249" s="127" t="s">
        <v>875</v>
      </c>
      <c r="G249" s="126">
        <v>850</v>
      </c>
      <c r="H249" s="204">
        <v>2</v>
      </c>
    </row>
    <row r="250" spans="1:8" s="120" customFormat="1" ht="12.75">
      <c r="A250" s="107" t="s">
        <v>178</v>
      </c>
      <c r="B250" s="103" t="s">
        <v>179</v>
      </c>
      <c r="C250" s="121"/>
      <c r="D250" s="121"/>
      <c r="E250" s="121"/>
      <c r="F250" s="121"/>
      <c r="G250" s="121"/>
      <c r="H250" s="200">
        <v>1040.1</v>
      </c>
    </row>
    <row r="251" spans="1:8" s="116" customFormat="1" ht="33" customHeight="1">
      <c r="A251" s="107" t="s">
        <v>180</v>
      </c>
      <c r="B251" s="103" t="s">
        <v>181</v>
      </c>
      <c r="C251" s="121"/>
      <c r="D251" s="121"/>
      <c r="E251" s="121"/>
      <c r="F251" s="121"/>
      <c r="G251" s="121"/>
      <c r="H251" s="200">
        <v>1040.1</v>
      </c>
    </row>
    <row r="252" spans="1:8" s="116" customFormat="1" ht="25.5">
      <c r="A252" s="107" t="s">
        <v>270</v>
      </c>
      <c r="B252" s="103" t="s">
        <v>181</v>
      </c>
      <c r="C252" s="121" t="s">
        <v>693</v>
      </c>
      <c r="D252" s="121" t="s">
        <v>299</v>
      </c>
      <c r="E252" s="121" t="s">
        <v>300</v>
      </c>
      <c r="F252" s="121" t="s">
        <v>301</v>
      </c>
      <c r="G252" s="121"/>
      <c r="H252" s="200">
        <v>633.9</v>
      </c>
    </row>
    <row r="253" spans="1:8" s="120" customFormat="1" ht="63.75">
      <c r="A253" s="137" t="s">
        <v>700</v>
      </c>
      <c r="B253" s="103" t="s">
        <v>181</v>
      </c>
      <c r="C253" s="121" t="s">
        <v>693</v>
      </c>
      <c r="D253" s="121" t="s">
        <v>260</v>
      </c>
      <c r="E253" s="121" t="s">
        <v>300</v>
      </c>
      <c r="F253" s="121" t="s">
        <v>301</v>
      </c>
      <c r="G253" s="121"/>
      <c r="H253" s="200">
        <v>633.9</v>
      </c>
    </row>
    <row r="254" spans="1:8" s="116" customFormat="1" ht="25.5">
      <c r="A254" s="112" t="s">
        <v>701</v>
      </c>
      <c r="B254" s="105" t="s">
        <v>181</v>
      </c>
      <c r="C254" s="115" t="s">
        <v>693</v>
      </c>
      <c r="D254" s="115" t="s">
        <v>260</v>
      </c>
      <c r="E254" s="115" t="s">
        <v>298</v>
      </c>
      <c r="F254" s="115" t="s">
        <v>301</v>
      </c>
      <c r="G254" s="115"/>
      <c r="H254" s="202">
        <v>135</v>
      </c>
    </row>
    <row r="255" spans="1:8" s="116" customFormat="1" ht="12.75">
      <c r="A255" s="108" t="s">
        <v>702</v>
      </c>
      <c r="B255" s="105" t="s">
        <v>181</v>
      </c>
      <c r="C255" s="115" t="s">
        <v>693</v>
      </c>
      <c r="D255" s="115" t="s">
        <v>260</v>
      </c>
      <c r="E255" s="115" t="s">
        <v>298</v>
      </c>
      <c r="F255" s="115" t="s">
        <v>703</v>
      </c>
      <c r="G255" s="115"/>
      <c r="H255" s="202">
        <v>115</v>
      </c>
    </row>
    <row r="256" spans="1:8" s="116" customFormat="1" ht="25.5">
      <c r="A256" s="114" t="s">
        <v>311</v>
      </c>
      <c r="B256" s="105" t="s">
        <v>181</v>
      </c>
      <c r="C256" s="115" t="s">
        <v>693</v>
      </c>
      <c r="D256" s="115" t="s">
        <v>260</v>
      </c>
      <c r="E256" s="115" t="s">
        <v>298</v>
      </c>
      <c r="F256" s="115" t="s">
        <v>703</v>
      </c>
      <c r="G256" s="115">
        <v>240</v>
      </c>
      <c r="H256" s="202">
        <v>115</v>
      </c>
    </row>
    <row r="257" spans="1:8" s="116" customFormat="1" ht="25.5">
      <c r="A257" s="108" t="s">
        <v>893</v>
      </c>
      <c r="B257" s="105" t="s">
        <v>181</v>
      </c>
      <c r="C257" s="115" t="s">
        <v>693</v>
      </c>
      <c r="D257" s="115" t="s">
        <v>260</v>
      </c>
      <c r="E257" s="115" t="s">
        <v>298</v>
      </c>
      <c r="F257" s="115" t="s">
        <v>706</v>
      </c>
      <c r="G257" s="115"/>
      <c r="H257" s="202">
        <v>20</v>
      </c>
    </row>
    <row r="258" spans="1:8" s="116" customFormat="1" ht="25.5">
      <c r="A258" s="114" t="s">
        <v>311</v>
      </c>
      <c r="B258" s="105" t="s">
        <v>181</v>
      </c>
      <c r="C258" s="115" t="s">
        <v>693</v>
      </c>
      <c r="D258" s="115" t="s">
        <v>260</v>
      </c>
      <c r="E258" s="115" t="s">
        <v>298</v>
      </c>
      <c r="F258" s="115" t="s">
        <v>706</v>
      </c>
      <c r="G258" s="115">
        <v>240</v>
      </c>
      <c r="H258" s="202">
        <v>20</v>
      </c>
    </row>
    <row r="259" spans="1:8" s="116" customFormat="1" ht="25.5">
      <c r="A259" s="112" t="s">
        <v>707</v>
      </c>
      <c r="B259" s="105" t="s">
        <v>181</v>
      </c>
      <c r="C259" s="115" t="s">
        <v>693</v>
      </c>
      <c r="D259" s="115" t="s">
        <v>260</v>
      </c>
      <c r="E259" s="115" t="s">
        <v>326</v>
      </c>
      <c r="F259" s="115" t="s">
        <v>301</v>
      </c>
      <c r="G259" s="115"/>
      <c r="H259" s="202">
        <v>36.6</v>
      </c>
    </row>
    <row r="260" spans="1:8" s="116" customFormat="1" ht="25.5">
      <c r="A260" s="108" t="s">
        <v>708</v>
      </c>
      <c r="B260" s="105" t="s">
        <v>181</v>
      </c>
      <c r="C260" s="115" t="s">
        <v>693</v>
      </c>
      <c r="D260" s="115" t="s">
        <v>260</v>
      </c>
      <c r="E260" s="115" t="s">
        <v>326</v>
      </c>
      <c r="F260" s="115" t="s">
        <v>709</v>
      </c>
      <c r="G260" s="115"/>
      <c r="H260" s="202">
        <v>36.6</v>
      </c>
    </row>
    <row r="261" spans="1:8" s="116" customFormat="1" ht="25.5">
      <c r="A261" s="114" t="s">
        <v>311</v>
      </c>
      <c r="B261" s="105" t="s">
        <v>181</v>
      </c>
      <c r="C261" s="115" t="s">
        <v>693</v>
      </c>
      <c r="D261" s="115" t="s">
        <v>260</v>
      </c>
      <c r="E261" s="115" t="s">
        <v>326</v>
      </c>
      <c r="F261" s="115" t="s">
        <v>709</v>
      </c>
      <c r="G261" s="115">
        <v>240</v>
      </c>
      <c r="H261" s="202">
        <v>36.6</v>
      </c>
    </row>
    <row r="262" spans="1:8" s="116" customFormat="1" ht="25.5">
      <c r="A262" s="112" t="s">
        <v>710</v>
      </c>
      <c r="B262" s="105" t="s">
        <v>181</v>
      </c>
      <c r="C262" s="115" t="s">
        <v>693</v>
      </c>
      <c r="D262" s="115" t="s">
        <v>260</v>
      </c>
      <c r="E262" s="115" t="s">
        <v>365</v>
      </c>
      <c r="F262" s="115" t="s">
        <v>301</v>
      </c>
      <c r="G262" s="115"/>
      <c r="H262" s="202">
        <v>262.29999999999995</v>
      </c>
    </row>
    <row r="263" spans="1:8" s="116" customFormat="1" ht="25.5" hidden="1">
      <c r="A263" s="108" t="s">
        <v>711</v>
      </c>
      <c r="B263" s="105" t="s">
        <v>181</v>
      </c>
      <c r="C263" s="115" t="s">
        <v>693</v>
      </c>
      <c r="D263" s="115" t="s">
        <v>260</v>
      </c>
      <c r="E263" s="115" t="s">
        <v>365</v>
      </c>
      <c r="F263" s="115" t="s">
        <v>712</v>
      </c>
      <c r="G263" s="115"/>
      <c r="H263" s="202">
        <v>0</v>
      </c>
    </row>
    <row r="264" spans="1:8" s="116" customFormat="1" ht="25.5" hidden="1">
      <c r="A264" s="114" t="s">
        <v>311</v>
      </c>
      <c r="B264" s="105" t="s">
        <v>181</v>
      </c>
      <c r="C264" s="115" t="s">
        <v>693</v>
      </c>
      <c r="D264" s="115" t="s">
        <v>260</v>
      </c>
      <c r="E264" s="115" t="s">
        <v>365</v>
      </c>
      <c r="F264" s="115" t="s">
        <v>712</v>
      </c>
      <c r="G264" s="115">
        <v>240</v>
      </c>
      <c r="H264" s="202">
        <v>0</v>
      </c>
    </row>
    <row r="265" spans="1:8" s="116" customFormat="1" ht="42.75" customHeight="1">
      <c r="A265" s="108" t="s">
        <v>713</v>
      </c>
      <c r="B265" s="105" t="s">
        <v>181</v>
      </c>
      <c r="C265" s="115" t="s">
        <v>693</v>
      </c>
      <c r="D265" s="115" t="s">
        <v>260</v>
      </c>
      <c r="E265" s="115" t="s">
        <v>365</v>
      </c>
      <c r="F265" s="115" t="s">
        <v>714</v>
      </c>
      <c r="G265" s="115"/>
      <c r="H265" s="202">
        <v>15.7</v>
      </c>
    </row>
    <row r="266" spans="1:8" s="116" customFormat="1" ht="25.5">
      <c r="A266" s="114" t="s">
        <v>311</v>
      </c>
      <c r="B266" s="105" t="s">
        <v>181</v>
      </c>
      <c r="C266" s="115" t="s">
        <v>693</v>
      </c>
      <c r="D266" s="115" t="s">
        <v>260</v>
      </c>
      <c r="E266" s="115" t="s">
        <v>365</v>
      </c>
      <c r="F266" s="115" t="s">
        <v>714</v>
      </c>
      <c r="G266" s="115">
        <v>240</v>
      </c>
      <c r="H266" s="202">
        <v>15.7</v>
      </c>
    </row>
    <row r="267" spans="1:8" s="116" customFormat="1" ht="12.75">
      <c r="A267" s="108" t="s">
        <v>715</v>
      </c>
      <c r="B267" s="105" t="s">
        <v>181</v>
      </c>
      <c r="C267" s="115" t="s">
        <v>693</v>
      </c>
      <c r="D267" s="115" t="s">
        <v>260</v>
      </c>
      <c r="E267" s="115" t="s">
        <v>365</v>
      </c>
      <c r="F267" s="115" t="s">
        <v>716</v>
      </c>
      <c r="G267" s="115"/>
      <c r="H267" s="202">
        <v>146.6</v>
      </c>
    </row>
    <row r="268" spans="1:8" s="116" customFormat="1" ht="25.5">
      <c r="A268" s="114" t="s">
        <v>311</v>
      </c>
      <c r="B268" s="105" t="s">
        <v>181</v>
      </c>
      <c r="C268" s="115" t="s">
        <v>693</v>
      </c>
      <c r="D268" s="115" t="s">
        <v>260</v>
      </c>
      <c r="E268" s="115" t="s">
        <v>365</v>
      </c>
      <c r="F268" s="115" t="s">
        <v>716</v>
      </c>
      <c r="G268" s="115">
        <v>240</v>
      </c>
      <c r="H268" s="202">
        <v>146.6</v>
      </c>
    </row>
    <row r="269" spans="1:8" s="120" customFormat="1" ht="25.5">
      <c r="A269" s="108" t="s">
        <v>277</v>
      </c>
      <c r="B269" s="105" t="s">
        <v>181</v>
      </c>
      <c r="C269" s="115" t="s">
        <v>693</v>
      </c>
      <c r="D269" s="115" t="s">
        <v>260</v>
      </c>
      <c r="E269" s="115" t="s">
        <v>365</v>
      </c>
      <c r="F269" s="115" t="s">
        <v>718</v>
      </c>
      <c r="G269" s="115"/>
      <c r="H269" s="202">
        <v>100</v>
      </c>
    </row>
    <row r="270" spans="1:8" s="134" customFormat="1" ht="12.75">
      <c r="A270" s="108" t="s">
        <v>317</v>
      </c>
      <c r="B270" s="105" t="s">
        <v>181</v>
      </c>
      <c r="C270" s="115" t="s">
        <v>693</v>
      </c>
      <c r="D270" s="115" t="s">
        <v>260</v>
      </c>
      <c r="E270" s="115" t="s">
        <v>365</v>
      </c>
      <c r="F270" s="115" t="s">
        <v>718</v>
      </c>
      <c r="G270" s="115" t="s">
        <v>306</v>
      </c>
      <c r="H270" s="202">
        <v>100</v>
      </c>
    </row>
    <row r="271" spans="1:8" s="134" customFormat="1" ht="12.75">
      <c r="A271" s="109" t="s">
        <v>719</v>
      </c>
      <c r="B271" s="105" t="s">
        <v>181</v>
      </c>
      <c r="C271" s="115" t="s">
        <v>693</v>
      </c>
      <c r="D271" s="115" t="s">
        <v>260</v>
      </c>
      <c r="E271" s="115" t="s">
        <v>381</v>
      </c>
      <c r="F271" s="115" t="s">
        <v>301</v>
      </c>
      <c r="G271" s="115"/>
      <c r="H271" s="202">
        <v>200</v>
      </c>
    </row>
    <row r="272" spans="1:8" ht="25.5">
      <c r="A272" s="108" t="s">
        <v>894</v>
      </c>
      <c r="B272" s="105" t="s">
        <v>181</v>
      </c>
      <c r="C272" s="115" t="s">
        <v>693</v>
      </c>
      <c r="D272" s="115" t="s">
        <v>260</v>
      </c>
      <c r="E272" s="115" t="s">
        <v>381</v>
      </c>
      <c r="F272" s="115" t="s">
        <v>720</v>
      </c>
      <c r="G272" s="115"/>
      <c r="H272" s="202">
        <v>200</v>
      </c>
    </row>
    <row r="273" spans="1:8" ht="12.75">
      <c r="A273" s="67" t="s">
        <v>317</v>
      </c>
      <c r="B273" s="105" t="s">
        <v>181</v>
      </c>
      <c r="C273" s="115" t="s">
        <v>693</v>
      </c>
      <c r="D273" s="115" t="s">
        <v>260</v>
      </c>
      <c r="E273" s="115" t="s">
        <v>381</v>
      </c>
      <c r="F273" s="115" t="s">
        <v>720</v>
      </c>
      <c r="G273" s="115" t="s">
        <v>306</v>
      </c>
      <c r="H273" s="202">
        <v>200</v>
      </c>
    </row>
    <row r="274" spans="1:8" s="143" customFormat="1" ht="24" customHeight="1">
      <c r="A274" s="107" t="s">
        <v>820</v>
      </c>
      <c r="B274" s="103" t="s">
        <v>181</v>
      </c>
      <c r="C274" s="121" t="s">
        <v>821</v>
      </c>
      <c r="D274" s="121" t="s">
        <v>299</v>
      </c>
      <c r="E274" s="121" t="s">
        <v>300</v>
      </c>
      <c r="F274" s="121" t="s">
        <v>301</v>
      </c>
      <c r="G274" s="121"/>
      <c r="H274" s="200">
        <v>406.2</v>
      </c>
    </row>
    <row r="275" spans="1:8" s="143" customFormat="1" ht="18.75" customHeight="1">
      <c r="A275" s="140" t="s">
        <v>788</v>
      </c>
      <c r="B275" s="103" t="s">
        <v>181</v>
      </c>
      <c r="C275" s="121" t="s">
        <v>821</v>
      </c>
      <c r="D275" s="121" t="s">
        <v>634</v>
      </c>
      <c r="E275" s="121" t="s">
        <v>300</v>
      </c>
      <c r="F275" s="121" t="s">
        <v>301</v>
      </c>
      <c r="G275" s="121"/>
      <c r="H275" s="200">
        <v>406.2</v>
      </c>
    </row>
    <row r="276" spans="1:8" ht="15.75" customHeight="1">
      <c r="A276" s="114" t="s">
        <v>788</v>
      </c>
      <c r="B276" s="105" t="s">
        <v>181</v>
      </c>
      <c r="C276" s="115" t="s">
        <v>821</v>
      </c>
      <c r="D276" s="115" t="s">
        <v>634</v>
      </c>
      <c r="E276" s="115" t="s">
        <v>298</v>
      </c>
      <c r="F276" s="115" t="s">
        <v>301</v>
      </c>
      <c r="G276" s="115"/>
      <c r="H276" s="202">
        <v>406.2</v>
      </c>
    </row>
    <row r="277" spans="1:8" ht="24" customHeight="1" hidden="1">
      <c r="A277" s="112" t="s">
        <v>845</v>
      </c>
      <c r="B277" s="105" t="s">
        <v>181</v>
      </c>
      <c r="C277" s="115" t="s">
        <v>821</v>
      </c>
      <c r="D277" s="115" t="s">
        <v>634</v>
      </c>
      <c r="E277" s="115" t="s">
        <v>298</v>
      </c>
      <c r="F277" s="115" t="s">
        <v>846</v>
      </c>
      <c r="G277" s="115"/>
      <c r="H277" s="202">
        <v>0</v>
      </c>
    </row>
    <row r="278" spans="1:8" ht="30" customHeight="1" hidden="1">
      <c r="A278" s="112" t="s">
        <v>311</v>
      </c>
      <c r="B278" s="105" t="s">
        <v>181</v>
      </c>
      <c r="C278" s="115" t="s">
        <v>821</v>
      </c>
      <c r="D278" s="115" t="s">
        <v>634</v>
      </c>
      <c r="E278" s="115" t="s">
        <v>298</v>
      </c>
      <c r="F278" s="115" t="s">
        <v>846</v>
      </c>
      <c r="G278" s="115" t="s">
        <v>312</v>
      </c>
      <c r="H278" s="202">
        <v>0</v>
      </c>
    </row>
    <row r="279" spans="1:8" ht="45" customHeight="1">
      <c r="A279" s="168" t="s">
        <v>1477</v>
      </c>
      <c r="B279" s="105" t="s">
        <v>181</v>
      </c>
      <c r="C279" s="115" t="s">
        <v>821</v>
      </c>
      <c r="D279" s="115" t="s">
        <v>634</v>
      </c>
      <c r="E279" s="115" t="s">
        <v>298</v>
      </c>
      <c r="F279" s="115" t="s">
        <v>1476</v>
      </c>
      <c r="G279" s="115"/>
      <c r="H279" s="202">
        <v>406.2</v>
      </c>
    </row>
    <row r="280" spans="1:8" ht="17.25" customHeight="1">
      <c r="A280" s="67" t="s">
        <v>317</v>
      </c>
      <c r="B280" s="105" t="s">
        <v>181</v>
      </c>
      <c r="C280" s="115" t="s">
        <v>821</v>
      </c>
      <c r="D280" s="115" t="s">
        <v>634</v>
      </c>
      <c r="E280" s="115" t="s">
        <v>298</v>
      </c>
      <c r="F280" s="115" t="s">
        <v>1476</v>
      </c>
      <c r="G280" s="115" t="s">
        <v>306</v>
      </c>
      <c r="H280" s="202">
        <v>406.2</v>
      </c>
    </row>
    <row r="281" spans="1:8" ht="30" customHeight="1" hidden="1">
      <c r="A281" s="112"/>
      <c r="B281" s="105"/>
      <c r="C281" s="115"/>
      <c r="D281" s="115"/>
      <c r="E281" s="115"/>
      <c r="F281" s="115"/>
      <c r="G281" s="115"/>
      <c r="H281" s="202"/>
    </row>
    <row r="282" spans="1:8" s="120" customFormat="1" ht="12.75">
      <c r="A282" s="107" t="s">
        <v>182</v>
      </c>
      <c r="B282" s="103" t="s">
        <v>183</v>
      </c>
      <c r="C282" s="121"/>
      <c r="D282" s="121"/>
      <c r="E282" s="121"/>
      <c r="F282" s="121"/>
      <c r="G282" s="121"/>
      <c r="H282" s="200">
        <v>140750.80000000002</v>
      </c>
    </row>
    <row r="283" spans="1:8" s="120" customFormat="1" ht="12.75">
      <c r="A283" s="107" t="s">
        <v>184</v>
      </c>
      <c r="B283" s="103" t="s">
        <v>185</v>
      </c>
      <c r="C283" s="121"/>
      <c r="D283" s="121"/>
      <c r="E283" s="121"/>
      <c r="F283" s="121"/>
      <c r="G283" s="121"/>
      <c r="H283" s="200">
        <v>11426.400000000001</v>
      </c>
    </row>
    <row r="284" spans="1:8" s="120" customFormat="1" ht="45" customHeight="1">
      <c r="A284" s="107" t="s">
        <v>534</v>
      </c>
      <c r="B284" s="103" t="s">
        <v>185</v>
      </c>
      <c r="C284" s="121" t="s">
        <v>535</v>
      </c>
      <c r="D284" s="121" t="s">
        <v>299</v>
      </c>
      <c r="E284" s="121" t="s">
        <v>300</v>
      </c>
      <c r="F284" s="121" t="s">
        <v>301</v>
      </c>
      <c r="G284" s="121"/>
      <c r="H284" s="200">
        <v>11426.400000000001</v>
      </c>
    </row>
    <row r="285" spans="1:8" s="120" customFormat="1" ht="33" customHeight="1">
      <c r="A285" s="137" t="s">
        <v>536</v>
      </c>
      <c r="B285" s="103" t="s">
        <v>185</v>
      </c>
      <c r="C285" s="121" t="s">
        <v>535</v>
      </c>
      <c r="D285" s="121" t="s">
        <v>258</v>
      </c>
      <c r="E285" s="121" t="s">
        <v>300</v>
      </c>
      <c r="F285" s="121" t="s">
        <v>301</v>
      </c>
      <c r="G285" s="121"/>
      <c r="H285" s="200">
        <v>3873.5</v>
      </c>
    </row>
    <row r="286" spans="1:8" s="116" customFormat="1" ht="31.5" customHeight="1">
      <c r="A286" s="108" t="s">
        <v>537</v>
      </c>
      <c r="B286" s="105" t="s">
        <v>185</v>
      </c>
      <c r="C286" s="115" t="s">
        <v>535</v>
      </c>
      <c r="D286" s="115" t="s">
        <v>258</v>
      </c>
      <c r="E286" s="115" t="s">
        <v>298</v>
      </c>
      <c r="F286" s="115" t="s">
        <v>301</v>
      </c>
      <c r="G286" s="115"/>
      <c r="H286" s="202">
        <v>3873.5</v>
      </c>
    </row>
    <row r="287" spans="1:8" s="116" customFormat="1" ht="12.75">
      <c r="A287" s="114" t="s">
        <v>895</v>
      </c>
      <c r="B287" s="105" t="s">
        <v>185</v>
      </c>
      <c r="C287" s="115" t="s">
        <v>535</v>
      </c>
      <c r="D287" s="115" t="s">
        <v>258</v>
      </c>
      <c r="E287" s="115" t="s">
        <v>298</v>
      </c>
      <c r="F287" s="115" t="s">
        <v>539</v>
      </c>
      <c r="G287" s="115"/>
      <c r="H287" s="202">
        <v>3873.5</v>
      </c>
    </row>
    <row r="288" spans="1:8" s="116" customFormat="1" ht="33" customHeight="1">
      <c r="A288" s="108" t="s">
        <v>540</v>
      </c>
      <c r="B288" s="105" t="s">
        <v>185</v>
      </c>
      <c r="C288" s="115" t="s">
        <v>535</v>
      </c>
      <c r="D288" s="115" t="s">
        <v>258</v>
      </c>
      <c r="E288" s="115" t="s">
        <v>298</v>
      </c>
      <c r="F288" s="115" t="s">
        <v>539</v>
      </c>
      <c r="G288" s="115" t="s">
        <v>541</v>
      </c>
      <c r="H288" s="202">
        <v>3873.5</v>
      </c>
    </row>
    <row r="289" spans="1:8" s="120" customFormat="1" ht="30" customHeight="1">
      <c r="A289" s="137" t="s">
        <v>542</v>
      </c>
      <c r="B289" s="103" t="s">
        <v>185</v>
      </c>
      <c r="C289" s="121" t="s">
        <v>535</v>
      </c>
      <c r="D289" s="121" t="s">
        <v>260</v>
      </c>
      <c r="E289" s="121" t="s">
        <v>300</v>
      </c>
      <c r="F289" s="121" t="s">
        <v>301</v>
      </c>
      <c r="G289" s="121"/>
      <c r="H289" s="200">
        <v>4082.9</v>
      </c>
    </row>
    <row r="290" spans="1:8" s="116" customFormat="1" ht="20.25" customHeight="1">
      <c r="A290" s="114" t="s">
        <v>543</v>
      </c>
      <c r="B290" s="105" t="s">
        <v>185</v>
      </c>
      <c r="C290" s="115" t="s">
        <v>535</v>
      </c>
      <c r="D290" s="115" t="s">
        <v>260</v>
      </c>
      <c r="E290" s="115" t="s">
        <v>298</v>
      </c>
      <c r="F290" s="115" t="s">
        <v>301</v>
      </c>
      <c r="G290" s="115"/>
      <c r="H290" s="202">
        <v>4082.9</v>
      </c>
    </row>
    <row r="291" spans="1:8" s="116" customFormat="1" ht="17.25" customHeight="1">
      <c r="A291" s="114" t="s">
        <v>896</v>
      </c>
      <c r="B291" s="105" t="s">
        <v>185</v>
      </c>
      <c r="C291" s="115" t="s">
        <v>535</v>
      </c>
      <c r="D291" s="115" t="s">
        <v>260</v>
      </c>
      <c r="E291" s="115" t="s">
        <v>298</v>
      </c>
      <c r="F291" s="115" t="s">
        <v>545</v>
      </c>
      <c r="G291" s="115"/>
      <c r="H291" s="202">
        <v>4082.9</v>
      </c>
    </row>
    <row r="292" spans="1:8" s="116" customFormat="1" ht="32.25" customHeight="1">
      <c r="A292" s="108" t="s">
        <v>540</v>
      </c>
      <c r="B292" s="105" t="s">
        <v>185</v>
      </c>
      <c r="C292" s="115" t="s">
        <v>535</v>
      </c>
      <c r="D292" s="115" t="s">
        <v>260</v>
      </c>
      <c r="E292" s="115" t="s">
        <v>298</v>
      </c>
      <c r="F292" s="115" t="s">
        <v>545</v>
      </c>
      <c r="G292" s="115" t="s">
        <v>541</v>
      </c>
      <c r="H292" s="202">
        <v>4082.9</v>
      </c>
    </row>
    <row r="293" spans="1:8" s="120" customFormat="1" ht="42" customHeight="1">
      <c r="A293" s="137" t="s">
        <v>546</v>
      </c>
      <c r="B293" s="103" t="s">
        <v>185</v>
      </c>
      <c r="C293" s="121" t="s">
        <v>535</v>
      </c>
      <c r="D293" s="121" t="s">
        <v>262</v>
      </c>
      <c r="E293" s="121" t="s">
        <v>300</v>
      </c>
      <c r="F293" s="121" t="s">
        <v>301</v>
      </c>
      <c r="G293" s="121"/>
      <c r="H293" s="200">
        <v>507.20000000000005</v>
      </c>
    </row>
    <row r="294" spans="1:8" s="116" customFormat="1" ht="47.25" customHeight="1">
      <c r="A294" s="108" t="s">
        <v>547</v>
      </c>
      <c r="B294" s="105" t="s">
        <v>185</v>
      </c>
      <c r="C294" s="115" t="s">
        <v>535</v>
      </c>
      <c r="D294" s="115" t="s">
        <v>262</v>
      </c>
      <c r="E294" s="115" t="s">
        <v>298</v>
      </c>
      <c r="F294" s="115" t="s">
        <v>301</v>
      </c>
      <c r="G294" s="115"/>
      <c r="H294" s="202">
        <v>507.20000000000005</v>
      </c>
    </row>
    <row r="295" spans="1:8" s="116" customFormat="1" ht="30" customHeight="1">
      <c r="A295" s="108" t="s">
        <v>897</v>
      </c>
      <c r="B295" s="105" t="s">
        <v>185</v>
      </c>
      <c r="C295" s="115" t="s">
        <v>535</v>
      </c>
      <c r="D295" s="115" t="s">
        <v>262</v>
      </c>
      <c r="E295" s="115" t="s">
        <v>298</v>
      </c>
      <c r="F295" s="115" t="s">
        <v>549</v>
      </c>
      <c r="G295" s="115"/>
      <c r="H295" s="202">
        <v>507.20000000000005</v>
      </c>
    </row>
    <row r="296" spans="1:8" s="116" customFormat="1" ht="25.5">
      <c r="A296" s="114" t="s">
        <v>311</v>
      </c>
      <c r="B296" s="105" t="s">
        <v>185</v>
      </c>
      <c r="C296" s="115" t="s">
        <v>535</v>
      </c>
      <c r="D296" s="115" t="s">
        <v>262</v>
      </c>
      <c r="E296" s="115" t="s">
        <v>298</v>
      </c>
      <c r="F296" s="115" t="s">
        <v>549</v>
      </c>
      <c r="G296" s="115">
        <v>240</v>
      </c>
      <c r="H296" s="202">
        <v>447.20000000000005</v>
      </c>
    </row>
    <row r="297" spans="1:8" s="116" customFormat="1" ht="12.75">
      <c r="A297" s="122" t="s">
        <v>550</v>
      </c>
      <c r="B297" s="105" t="s">
        <v>185</v>
      </c>
      <c r="C297" s="115" t="s">
        <v>535</v>
      </c>
      <c r="D297" s="115" t="s">
        <v>262</v>
      </c>
      <c r="E297" s="115" t="s">
        <v>298</v>
      </c>
      <c r="F297" s="115" t="s">
        <v>549</v>
      </c>
      <c r="G297" s="115" t="s">
        <v>551</v>
      </c>
      <c r="H297" s="202">
        <v>60</v>
      </c>
    </row>
    <row r="298" spans="1:8" s="120" customFormat="1" ht="30.75" customHeight="1">
      <c r="A298" s="137" t="s">
        <v>554</v>
      </c>
      <c r="B298" s="103" t="s">
        <v>185</v>
      </c>
      <c r="C298" s="121" t="s">
        <v>535</v>
      </c>
      <c r="D298" s="121" t="s">
        <v>263</v>
      </c>
      <c r="E298" s="121" t="s">
        <v>300</v>
      </c>
      <c r="F298" s="121" t="s">
        <v>301</v>
      </c>
      <c r="G298" s="121"/>
      <c r="H298" s="200">
        <v>2962.8</v>
      </c>
    </row>
    <row r="299" spans="1:8" s="116" customFormat="1" ht="30.75" customHeight="1">
      <c r="A299" s="108" t="s">
        <v>555</v>
      </c>
      <c r="B299" s="105" t="s">
        <v>185</v>
      </c>
      <c r="C299" s="115" t="s">
        <v>535</v>
      </c>
      <c r="D299" s="115" t="s">
        <v>263</v>
      </c>
      <c r="E299" s="115" t="s">
        <v>298</v>
      </c>
      <c r="F299" s="115" t="s">
        <v>301</v>
      </c>
      <c r="G299" s="115"/>
      <c r="H299" s="202">
        <v>2962.8</v>
      </c>
    </row>
    <row r="300" spans="1:8" s="116" customFormat="1" ht="25.5">
      <c r="A300" s="108" t="s">
        <v>898</v>
      </c>
      <c r="B300" s="105" t="s">
        <v>185</v>
      </c>
      <c r="C300" s="115" t="s">
        <v>535</v>
      </c>
      <c r="D300" s="115" t="s">
        <v>263</v>
      </c>
      <c r="E300" s="115" t="s">
        <v>298</v>
      </c>
      <c r="F300" s="115" t="s">
        <v>557</v>
      </c>
      <c r="G300" s="115"/>
      <c r="H300" s="202">
        <v>668.8</v>
      </c>
    </row>
    <row r="301" spans="1:8" s="116" customFormat="1" ht="30" customHeight="1">
      <c r="A301" s="108" t="s">
        <v>540</v>
      </c>
      <c r="B301" s="105" t="s">
        <v>185</v>
      </c>
      <c r="C301" s="115" t="s">
        <v>535</v>
      </c>
      <c r="D301" s="115" t="s">
        <v>263</v>
      </c>
      <c r="E301" s="115" t="s">
        <v>298</v>
      </c>
      <c r="F301" s="115" t="s">
        <v>557</v>
      </c>
      <c r="G301" s="115" t="s">
        <v>541</v>
      </c>
      <c r="H301" s="202">
        <v>668.8</v>
      </c>
    </row>
    <row r="302" spans="1:8" s="116" customFormat="1" ht="12.75">
      <c r="A302" s="108" t="s">
        <v>552</v>
      </c>
      <c r="B302" s="105" t="s">
        <v>185</v>
      </c>
      <c r="C302" s="115" t="s">
        <v>535</v>
      </c>
      <c r="D302" s="115" t="s">
        <v>263</v>
      </c>
      <c r="E302" s="115" t="s">
        <v>298</v>
      </c>
      <c r="F302" s="115" t="s">
        <v>553</v>
      </c>
      <c r="G302" s="115"/>
      <c r="H302" s="202">
        <v>2294</v>
      </c>
    </row>
    <row r="303" spans="1:8" s="116" customFormat="1" ht="33" customHeight="1">
      <c r="A303" s="108" t="s">
        <v>540</v>
      </c>
      <c r="B303" s="105" t="s">
        <v>185</v>
      </c>
      <c r="C303" s="115" t="s">
        <v>535</v>
      </c>
      <c r="D303" s="115" t="s">
        <v>263</v>
      </c>
      <c r="E303" s="115" t="s">
        <v>298</v>
      </c>
      <c r="F303" s="115" t="s">
        <v>553</v>
      </c>
      <c r="G303" s="115" t="s">
        <v>541</v>
      </c>
      <c r="H303" s="202">
        <v>2294</v>
      </c>
    </row>
    <row r="304" spans="1:8" s="120" customFormat="1" ht="12.75">
      <c r="A304" s="138" t="s">
        <v>186</v>
      </c>
      <c r="B304" s="103" t="s">
        <v>187</v>
      </c>
      <c r="C304" s="121"/>
      <c r="D304" s="121"/>
      <c r="E304" s="121"/>
      <c r="F304" s="121"/>
      <c r="G304" s="121"/>
      <c r="H304" s="200">
        <v>32987.3</v>
      </c>
    </row>
    <row r="305" spans="1:8" s="145" customFormat="1" ht="45" customHeight="1">
      <c r="A305" s="107" t="s">
        <v>562</v>
      </c>
      <c r="B305" s="103" t="s">
        <v>187</v>
      </c>
      <c r="C305" s="121" t="s">
        <v>563</v>
      </c>
      <c r="D305" s="121" t="s">
        <v>299</v>
      </c>
      <c r="E305" s="121" t="s">
        <v>300</v>
      </c>
      <c r="F305" s="121" t="s">
        <v>301</v>
      </c>
      <c r="G305" s="121"/>
      <c r="H305" s="200">
        <v>32967.3</v>
      </c>
    </row>
    <row r="306" spans="1:8" s="145" customFormat="1" ht="33" customHeight="1">
      <c r="A306" s="137" t="s">
        <v>564</v>
      </c>
      <c r="B306" s="103" t="s">
        <v>187</v>
      </c>
      <c r="C306" s="121" t="s">
        <v>563</v>
      </c>
      <c r="D306" s="121" t="s">
        <v>258</v>
      </c>
      <c r="E306" s="121" t="s">
        <v>300</v>
      </c>
      <c r="F306" s="121" t="s">
        <v>301</v>
      </c>
      <c r="G306" s="121"/>
      <c r="H306" s="200">
        <v>26414.9</v>
      </c>
    </row>
    <row r="307" spans="1:8" s="116" customFormat="1" ht="33" customHeight="1">
      <c r="A307" s="67" t="s">
        <v>580</v>
      </c>
      <c r="B307" s="105" t="s">
        <v>187</v>
      </c>
      <c r="C307" s="115" t="s">
        <v>563</v>
      </c>
      <c r="D307" s="115" t="s">
        <v>258</v>
      </c>
      <c r="E307" s="115" t="s">
        <v>326</v>
      </c>
      <c r="F307" s="115" t="s">
        <v>301</v>
      </c>
      <c r="G307" s="115"/>
      <c r="H307" s="202">
        <v>26414.9</v>
      </c>
    </row>
    <row r="308" spans="1:8" s="116" customFormat="1" ht="58.5" customHeight="1">
      <c r="A308" s="114" t="s">
        <v>581</v>
      </c>
      <c r="B308" s="105" t="s">
        <v>187</v>
      </c>
      <c r="C308" s="115" t="s">
        <v>563</v>
      </c>
      <c r="D308" s="115" t="s">
        <v>258</v>
      </c>
      <c r="E308" s="115" t="s">
        <v>326</v>
      </c>
      <c r="F308" s="115" t="s">
        <v>582</v>
      </c>
      <c r="G308" s="115"/>
      <c r="H308" s="202">
        <v>26414.9</v>
      </c>
    </row>
    <row r="309" spans="1:8" s="116" customFormat="1" ht="30" customHeight="1">
      <c r="A309" s="108" t="s">
        <v>540</v>
      </c>
      <c r="B309" s="105" t="s">
        <v>187</v>
      </c>
      <c r="C309" s="115" t="s">
        <v>563</v>
      </c>
      <c r="D309" s="115" t="s">
        <v>258</v>
      </c>
      <c r="E309" s="115" t="s">
        <v>326</v>
      </c>
      <c r="F309" s="115" t="s">
        <v>582</v>
      </c>
      <c r="G309" s="115" t="s">
        <v>541</v>
      </c>
      <c r="H309" s="202">
        <v>26414.9</v>
      </c>
    </row>
    <row r="310" spans="1:8" s="116" customFormat="1" ht="42" customHeight="1">
      <c r="A310" s="140" t="s">
        <v>628</v>
      </c>
      <c r="B310" s="103" t="s">
        <v>187</v>
      </c>
      <c r="C310" s="121" t="s">
        <v>563</v>
      </c>
      <c r="D310" s="121" t="s">
        <v>483</v>
      </c>
      <c r="E310" s="121" t="s">
        <v>300</v>
      </c>
      <c r="F310" s="121" t="s">
        <v>301</v>
      </c>
      <c r="G310" s="121"/>
      <c r="H310" s="200">
        <v>6552.4</v>
      </c>
    </row>
    <row r="311" spans="1:8" s="116" customFormat="1" ht="46.5" customHeight="1">
      <c r="A311" s="109" t="s">
        <v>629</v>
      </c>
      <c r="B311" s="105" t="s">
        <v>187</v>
      </c>
      <c r="C311" s="115" t="s">
        <v>563</v>
      </c>
      <c r="D311" s="115" t="s">
        <v>483</v>
      </c>
      <c r="E311" s="115" t="s">
        <v>326</v>
      </c>
      <c r="F311" s="115" t="s">
        <v>301</v>
      </c>
      <c r="G311" s="115"/>
      <c r="H311" s="202">
        <v>6552.4</v>
      </c>
    </row>
    <row r="312" spans="1:8" s="116" customFormat="1" ht="30.75" customHeight="1" hidden="1">
      <c r="A312" s="109" t="s">
        <v>630</v>
      </c>
      <c r="B312" s="105" t="s">
        <v>187</v>
      </c>
      <c r="C312" s="115" t="s">
        <v>563</v>
      </c>
      <c r="D312" s="115" t="s">
        <v>483</v>
      </c>
      <c r="E312" s="115" t="s">
        <v>326</v>
      </c>
      <c r="F312" s="115" t="s">
        <v>631</v>
      </c>
      <c r="G312" s="115"/>
      <c r="H312" s="202">
        <v>0</v>
      </c>
    </row>
    <row r="313" spans="1:8" s="116" customFormat="1" ht="29.25" customHeight="1" hidden="1">
      <c r="A313" s="114" t="s">
        <v>311</v>
      </c>
      <c r="B313" s="105" t="s">
        <v>187</v>
      </c>
      <c r="C313" s="115" t="s">
        <v>563</v>
      </c>
      <c r="D313" s="115" t="s">
        <v>483</v>
      </c>
      <c r="E313" s="115" t="s">
        <v>326</v>
      </c>
      <c r="F313" s="115" t="s">
        <v>631</v>
      </c>
      <c r="G313" s="115" t="s">
        <v>312</v>
      </c>
      <c r="H313" s="202">
        <v>0</v>
      </c>
    </row>
    <row r="314" spans="1:8" s="116" customFormat="1" ht="29.25" customHeight="1">
      <c r="A314" s="173" t="s">
        <v>1059</v>
      </c>
      <c r="B314" s="105" t="s">
        <v>187</v>
      </c>
      <c r="C314" s="115" t="s">
        <v>563</v>
      </c>
      <c r="D314" s="115" t="s">
        <v>483</v>
      </c>
      <c r="E314" s="115" t="s">
        <v>326</v>
      </c>
      <c r="F314" s="115" t="s">
        <v>1058</v>
      </c>
      <c r="G314" s="115"/>
      <c r="H314" s="202">
        <v>3333.3</v>
      </c>
    </row>
    <row r="315" spans="1:8" s="116" customFormat="1" ht="29.25" customHeight="1">
      <c r="A315" s="173" t="s">
        <v>311</v>
      </c>
      <c r="B315" s="105" t="s">
        <v>187</v>
      </c>
      <c r="C315" s="115" t="s">
        <v>563</v>
      </c>
      <c r="D315" s="115" t="s">
        <v>483</v>
      </c>
      <c r="E315" s="115" t="s">
        <v>326</v>
      </c>
      <c r="F315" s="115" t="s">
        <v>1058</v>
      </c>
      <c r="G315" s="115" t="s">
        <v>312</v>
      </c>
      <c r="H315" s="202">
        <v>3333.3</v>
      </c>
    </row>
    <row r="316" spans="1:8" s="116" customFormat="1" ht="29.25" customHeight="1">
      <c r="A316" s="173" t="s">
        <v>1061</v>
      </c>
      <c r="B316" s="105" t="s">
        <v>187</v>
      </c>
      <c r="C316" s="115" t="s">
        <v>563</v>
      </c>
      <c r="D316" s="115" t="s">
        <v>483</v>
      </c>
      <c r="E316" s="115" t="s">
        <v>326</v>
      </c>
      <c r="F316" s="115" t="s">
        <v>635</v>
      </c>
      <c r="G316" s="115"/>
      <c r="H316" s="202">
        <v>3219.1</v>
      </c>
    </row>
    <row r="317" spans="1:8" s="116" customFormat="1" ht="29.25" customHeight="1">
      <c r="A317" s="173" t="s">
        <v>311</v>
      </c>
      <c r="B317" s="105" t="s">
        <v>187</v>
      </c>
      <c r="C317" s="115" t="s">
        <v>563</v>
      </c>
      <c r="D317" s="115" t="s">
        <v>483</v>
      </c>
      <c r="E317" s="115" t="s">
        <v>326</v>
      </c>
      <c r="F317" s="115" t="s">
        <v>635</v>
      </c>
      <c r="G317" s="115" t="s">
        <v>312</v>
      </c>
      <c r="H317" s="202">
        <v>3219.1</v>
      </c>
    </row>
    <row r="318" spans="1:8" s="116" customFormat="1" ht="12.75">
      <c r="A318" s="107" t="s">
        <v>820</v>
      </c>
      <c r="B318" s="103" t="s">
        <v>187</v>
      </c>
      <c r="C318" s="121" t="s">
        <v>821</v>
      </c>
      <c r="D318" s="121" t="s">
        <v>299</v>
      </c>
      <c r="E318" s="121" t="s">
        <v>300</v>
      </c>
      <c r="F318" s="121" t="s">
        <v>301</v>
      </c>
      <c r="G318" s="121"/>
      <c r="H318" s="200">
        <v>20</v>
      </c>
    </row>
    <row r="319" spans="1:8" s="116" customFormat="1" ht="12.75">
      <c r="A319" s="137" t="s">
        <v>788</v>
      </c>
      <c r="B319" s="103" t="s">
        <v>187</v>
      </c>
      <c r="C319" s="121" t="s">
        <v>821</v>
      </c>
      <c r="D319" s="121" t="s">
        <v>634</v>
      </c>
      <c r="E319" s="121" t="s">
        <v>300</v>
      </c>
      <c r="F319" s="121" t="s">
        <v>301</v>
      </c>
      <c r="G319" s="121"/>
      <c r="H319" s="200">
        <v>20</v>
      </c>
    </row>
    <row r="320" spans="1:8" s="120" customFormat="1" ht="12.75">
      <c r="A320" s="107" t="s">
        <v>788</v>
      </c>
      <c r="B320" s="103" t="s">
        <v>187</v>
      </c>
      <c r="C320" s="121" t="s">
        <v>899</v>
      </c>
      <c r="D320" s="121" t="s">
        <v>634</v>
      </c>
      <c r="E320" s="121" t="s">
        <v>298</v>
      </c>
      <c r="F320" s="121" t="s">
        <v>301</v>
      </c>
      <c r="G320" s="121"/>
      <c r="H320" s="200">
        <v>20</v>
      </c>
    </row>
    <row r="321" spans="1:8" s="116" customFormat="1" ht="45" customHeight="1" hidden="1">
      <c r="A321" s="113" t="s">
        <v>823</v>
      </c>
      <c r="B321" s="105" t="s">
        <v>187</v>
      </c>
      <c r="C321" s="115" t="s">
        <v>821</v>
      </c>
      <c r="D321" s="115" t="s">
        <v>634</v>
      </c>
      <c r="E321" s="115" t="s">
        <v>298</v>
      </c>
      <c r="F321" s="115" t="s">
        <v>824</v>
      </c>
      <c r="G321" s="115"/>
      <c r="H321" s="202">
        <v>0</v>
      </c>
    </row>
    <row r="322" spans="1:8" s="116" customFormat="1" ht="29.25" customHeight="1" hidden="1">
      <c r="A322" s="109" t="s">
        <v>540</v>
      </c>
      <c r="B322" s="105" t="s">
        <v>187</v>
      </c>
      <c r="C322" s="115" t="s">
        <v>821</v>
      </c>
      <c r="D322" s="115" t="s">
        <v>634</v>
      </c>
      <c r="E322" s="115" t="s">
        <v>298</v>
      </c>
      <c r="F322" s="115" t="s">
        <v>824</v>
      </c>
      <c r="G322" s="115" t="s">
        <v>541</v>
      </c>
      <c r="H322" s="202">
        <v>0</v>
      </c>
    </row>
    <row r="323" spans="1:8" s="116" customFormat="1" ht="12.75">
      <c r="A323" s="114" t="s">
        <v>854</v>
      </c>
      <c r="B323" s="105" t="s">
        <v>187</v>
      </c>
      <c r="C323" s="115" t="s">
        <v>821</v>
      </c>
      <c r="D323" s="115" t="s">
        <v>634</v>
      </c>
      <c r="E323" s="115" t="s">
        <v>298</v>
      </c>
      <c r="F323" s="115" t="s">
        <v>855</v>
      </c>
      <c r="G323" s="115"/>
      <c r="H323" s="202">
        <v>20</v>
      </c>
    </row>
    <row r="324" spans="1:8" s="116" customFormat="1" ht="30" customHeight="1">
      <c r="A324" s="114" t="s">
        <v>311</v>
      </c>
      <c r="B324" s="105" t="s">
        <v>187</v>
      </c>
      <c r="C324" s="115" t="s">
        <v>821</v>
      </c>
      <c r="D324" s="115" t="s">
        <v>634</v>
      </c>
      <c r="E324" s="115" t="s">
        <v>298</v>
      </c>
      <c r="F324" s="115" t="s">
        <v>855</v>
      </c>
      <c r="G324" s="115" t="s">
        <v>312</v>
      </c>
      <c r="H324" s="202">
        <v>20</v>
      </c>
    </row>
    <row r="325" spans="1:8" s="120" customFormat="1" ht="12.75">
      <c r="A325" s="138" t="s">
        <v>188</v>
      </c>
      <c r="B325" s="103" t="s">
        <v>189</v>
      </c>
      <c r="C325" s="121"/>
      <c r="D325" s="121"/>
      <c r="E325" s="121"/>
      <c r="F325" s="121"/>
      <c r="G325" s="121"/>
      <c r="H325" s="200">
        <v>89229.8</v>
      </c>
    </row>
    <row r="326" spans="1:8" s="116" customFormat="1" ht="33" customHeight="1">
      <c r="A326" s="107" t="s">
        <v>270</v>
      </c>
      <c r="B326" s="103" t="s">
        <v>189</v>
      </c>
      <c r="C326" s="103" t="s">
        <v>693</v>
      </c>
      <c r="D326" s="103" t="s">
        <v>299</v>
      </c>
      <c r="E326" s="121" t="s">
        <v>300</v>
      </c>
      <c r="F326" s="103" t="s">
        <v>301</v>
      </c>
      <c r="G326" s="142"/>
      <c r="H326" s="206">
        <v>56899.7</v>
      </c>
    </row>
    <row r="327" spans="1:8" s="116" customFormat="1" ht="33.75" customHeight="1">
      <c r="A327" s="137" t="s">
        <v>721</v>
      </c>
      <c r="B327" s="103" t="s">
        <v>189</v>
      </c>
      <c r="C327" s="103" t="s">
        <v>693</v>
      </c>
      <c r="D327" s="103" t="s">
        <v>262</v>
      </c>
      <c r="E327" s="121" t="s">
        <v>300</v>
      </c>
      <c r="F327" s="103" t="s">
        <v>301</v>
      </c>
      <c r="G327" s="142"/>
      <c r="H327" s="206">
        <v>56899.7</v>
      </c>
    </row>
    <row r="328" spans="1:8" s="116" customFormat="1" ht="18" customHeight="1">
      <c r="A328" s="108" t="s">
        <v>729</v>
      </c>
      <c r="B328" s="105" t="s">
        <v>189</v>
      </c>
      <c r="C328" s="105" t="s">
        <v>693</v>
      </c>
      <c r="D328" s="105" t="s">
        <v>262</v>
      </c>
      <c r="E328" s="115" t="s">
        <v>326</v>
      </c>
      <c r="F328" s="105" t="s">
        <v>301</v>
      </c>
      <c r="G328" s="126"/>
      <c r="H328" s="204">
        <v>56899.7</v>
      </c>
    </row>
    <row r="329" spans="1:8" s="116" customFormat="1" ht="29.25" customHeight="1" hidden="1">
      <c r="A329" s="113" t="s">
        <v>730</v>
      </c>
      <c r="B329" s="105" t="s">
        <v>189</v>
      </c>
      <c r="C329" s="105" t="s">
        <v>693</v>
      </c>
      <c r="D329" s="105" t="s">
        <v>262</v>
      </c>
      <c r="E329" s="115" t="s">
        <v>326</v>
      </c>
      <c r="F329" s="105" t="s">
        <v>731</v>
      </c>
      <c r="G329" s="126"/>
      <c r="H329" s="204">
        <v>0</v>
      </c>
    </row>
    <row r="330" spans="1:8" s="116" customFormat="1" ht="25.5" customHeight="1" hidden="1">
      <c r="A330" s="113" t="s">
        <v>346</v>
      </c>
      <c r="B330" s="105" t="s">
        <v>189</v>
      </c>
      <c r="C330" s="105" t="s">
        <v>693</v>
      </c>
      <c r="D330" s="105" t="s">
        <v>262</v>
      </c>
      <c r="E330" s="115" t="s">
        <v>326</v>
      </c>
      <c r="F330" s="105" t="s">
        <v>731</v>
      </c>
      <c r="G330" s="126">
        <v>410</v>
      </c>
      <c r="H330" s="204">
        <v>0</v>
      </c>
    </row>
    <row r="331" spans="1:8" s="116" customFormat="1" ht="18" customHeight="1">
      <c r="A331" s="113" t="s">
        <v>732</v>
      </c>
      <c r="B331" s="105" t="s">
        <v>189</v>
      </c>
      <c r="C331" s="105" t="s">
        <v>693</v>
      </c>
      <c r="D331" s="105" t="s">
        <v>262</v>
      </c>
      <c r="E331" s="115" t="s">
        <v>326</v>
      </c>
      <c r="F331" s="105" t="s">
        <v>733</v>
      </c>
      <c r="G331" s="126"/>
      <c r="H331" s="204">
        <v>150</v>
      </c>
    </row>
    <row r="332" spans="1:8" s="116" customFormat="1" ht="29.25" customHeight="1">
      <c r="A332" s="113" t="s">
        <v>311</v>
      </c>
      <c r="B332" s="105" t="s">
        <v>189</v>
      </c>
      <c r="C332" s="105" t="s">
        <v>693</v>
      </c>
      <c r="D332" s="105" t="s">
        <v>262</v>
      </c>
      <c r="E332" s="115" t="s">
        <v>326</v>
      </c>
      <c r="F332" s="105" t="s">
        <v>733</v>
      </c>
      <c r="G332" s="126">
        <v>240</v>
      </c>
      <c r="H332" s="204">
        <v>150</v>
      </c>
    </row>
    <row r="333" spans="1:8" s="116" customFormat="1" ht="25.5" hidden="1">
      <c r="A333" s="173" t="s">
        <v>1021</v>
      </c>
      <c r="B333" s="105" t="s">
        <v>189</v>
      </c>
      <c r="C333" s="105" t="s">
        <v>693</v>
      </c>
      <c r="D333" s="105" t="s">
        <v>262</v>
      </c>
      <c r="E333" s="115" t="s">
        <v>326</v>
      </c>
      <c r="F333" s="105" t="s">
        <v>1020</v>
      </c>
      <c r="G333" s="126"/>
      <c r="H333" s="204">
        <v>0</v>
      </c>
    </row>
    <row r="334" spans="1:8" s="116" customFormat="1" ht="25.5" hidden="1">
      <c r="A334" s="173" t="s">
        <v>311</v>
      </c>
      <c r="B334" s="105" t="s">
        <v>189</v>
      </c>
      <c r="C334" s="105" t="s">
        <v>693</v>
      </c>
      <c r="D334" s="105" t="s">
        <v>262</v>
      </c>
      <c r="E334" s="115" t="s">
        <v>326</v>
      </c>
      <c r="F334" s="105" t="s">
        <v>1020</v>
      </c>
      <c r="G334" s="126">
        <v>240</v>
      </c>
      <c r="H334" s="204">
        <v>0</v>
      </c>
    </row>
    <row r="335" spans="1:8" s="116" customFormat="1" ht="103.5" customHeight="1">
      <c r="A335" s="173" t="s">
        <v>1023</v>
      </c>
      <c r="B335" s="105" t="s">
        <v>189</v>
      </c>
      <c r="C335" s="105" t="s">
        <v>693</v>
      </c>
      <c r="D335" s="105" t="s">
        <v>262</v>
      </c>
      <c r="E335" s="115" t="s">
        <v>326</v>
      </c>
      <c r="F335" s="105" t="s">
        <v>1359</v>
      </c>
      <c r="G335" s="126"/>
      <c r="H335" s="204">
        <v>55000</v>
      </c>
    </row>
    <row r="336" spans="1:8" s="116" customFormat="1" ht="12.75">
      <c r="A336" s="168" t="s">
        <v>937</v>
      </c>
      <c r="B336" s="105" t="s">
        <v>189</v>
      </c>
      <c r="C336" s="105" t="s">
        <v>693</v>
      </c>
      <c r="D336" s="105" t="s">
        <v>262</v>
      </c>
      <c r="E336" s="115" t="s">
        <v>326</v>
      </c>
      <c r="F336" s="105" t="s">
        <v>1359</v>
      </c>
      <c r="G336" s="126">
        <v>410</v>
      </c>
      <c r="H336" s="204">
        <v>55000</v>
      </c>
    </row>
    <row r="337" spans="1:8" s="116" customFormat="1" ht="98.25" customHeight="1">
      <c r="A337" s="173" t="s">
        <v>1023</v>
      </c>
      <c r="B337" s="105" t="s">
        <v>189</v>
      </c>
      <c r="C337" s="105" t="s">
        <v>693</v>
      </c>
      <c r="D337" s="105" t="s">
        <v>262</v>
      </c>
      <c r="E337" s="115" t="s">
        <v>326</v>
      </c>
      <c r="F337" s="105" t="s">
        <v>1022</v>
      </c>
      <c r="G337" s="126"/>
      <c r="H337" s="204">
        <v>1749.7</v>
      </c>
    </row>
    <row r="338" spans="1:8" s="116" customFormat="1" ht="12.75">
      <c r="A338" s="168" t="s">
        <v>937</v>
      </c>
      <c r="B338" s="105" t="s">
        <v>189</v>
      </c>
      <c r="C338" s="105" t="s">
        <v>693</v>
      </c>
      <c r="D338" s="105" t="s">
        <v>262</v>
      </c>
      <c r="E338" s="115" t="s">
        <v>326</v>
      </c>
      <c r="F338" s="105" t="s">
        <v>1022</v>
      </c>
      <c r="G338" s="126">
        <v>410</v>
      </c>
      <c r="H338" s="204">
        <v>1749.7</v>
      </c>
    </row>
    <row r="339" spans="1:8" s="120" customFormat="1" ht="16.5" customHeight="1">
      <c r="A339" s="107" t="s">
        <v>820</v>
      </c>
      <c r="B339" s="103" t="s">
        <v>189</v>
      </c>
      <c r="C339" s="103" t="s">
        <v>821</v>
      </c>
      <c r="D339" s="103" t="s">
        <v>299</v>
      </c>
      <c r="E339" s="121" t="s">
        <v>300</v>
      </c>
      <c r="F339" s="103" t="s">
        <v>301</v>
      </c>
      <c r="G339" s="142"/>
      <c r="H339" s="206">
        <v>3836.3</v>
      </c>
    </row>
    <row r="340" spans="1:8" s="120" customFormat="1" ht="18" customHeight="1">
      <c r="A340" s="146" t="s">
        <v>788</v>
      </c>
      <c r="B340" s="103" t="s">
        <v>189</v>
      </c>
      <c r="C340" s="103" t="s">
        <v>821</v>
      </c>
      <c r="D340" s="103" t="s">
        <v>634</v>
      </c>
      <c r="E340" s="121" t="s">
        <v>300</v>
      </c>
      <c r="F340" s="103" t="s">
        <v>301</v>
      </c>
      <c r="G340" s="142"/>
      <c r="H340" s="206">
        <v>3836.3</v>
      </c>
    </row>
    <row r="341" spans="1:8" s="116" customFormat="1" ht="16.5" customHeight="1">
      <c r="A341" s="109" t="s">
        <v>788</v>
      </c>
      <c r="B341" s="105" t="s">
        <v>189</v>
      </c>
      <c r="C341" s="105" t="s">
        <v>821</v>
      </c>
      <c r="D341" s="105" t="s">
        <v>634</v>
      </c>
      <c r="E341" s="115" t="s">
        <v>298</v>
      </c>
      <c r="F341" s="105" t="s">
        <v>301</v>
      </c>
      <c r="G341" s="126"/>
      <c r="H341" s="204">
        <v>3836.3</v>
      </c>
    </row>
    <row r="342" spans="1:8" s="116" customFormat="1" ht="30.75" customHeight="1">
      <c r="A342" s="114" t="s">
        <v>870</v>
      </c>
      <c r="B342" s="105" t="s">
        <v>189</v>
      </c>
      <c r="C342" s="105" t="s">
        <v>821</v>
      </c>
      <c r="D342" s="105" t="s">
        <v>634</v>
      </c>
      <c r="E342" s="115" t="s">
        <v>298</v>
      </c>
      <c r="F342" s="105" t="s">
        <v>871</v>
      </c>
      <c r="G342" s="126"/>
      <c r="H342" s="204">
        <v>3737.3</v>
      </c>
    </row>
    <row r="343" spans="1:8" s="116" customFormat="1" ht="15.75" customHeight="1">
      <c r="A343" s="104" t="s">
        <v>317</v>
      </c>
      <c r="B343" s="105" t="s">
        <v>189</v>
      </c>
      <c r="C343" s="105" t="s">
        <v>821</v>
      </c>
      <c r="D343" s="105" t="s">
        <v>634</v>
      </c>
      <c r="E343" s="115" t="s">
        <v>298</v>
      </c>
      <c r="F343" s="105" t="s">
        <v>871</v>
      </c>
      <c r="G343" s="126">
        <v>540</v>
      </c>
      <c r="H343" s="204">
        <v>3737.3</v>
      </c>
    </row>
    <row r="344" spans="1:8" s="116" customFormat="1" ht="118.5" customHeight="1">
      <c r="A344" s="173" t="s">
        <v>1218</v>
      </c>
      <c r="B344" s="105" t="s">
        <v>189</v>
      </c>
      <c r="C344" s="105" t="s">
        <v>821</v>
      </c>
      <c r="D344" s="105" t="s">
        <v>634</v>
      </c>
      <c r="E344" s="115" t="s">
        <v>298</v>
      </c>
      <c r="F344" s="105" t="s">
        <v>1217</v>
      </c>
      <c r="G344" s="126"/>
      <c r="H344" s="204">
        <v>99</v>
      </c>
    </row>
    <row r="345" spans="1:8" s="116" customFormat="1" ht="28.5" customHeight="1">
      <c r="A345" s="173" t="s">
        <v>311</v>
      </c>
      <c r="B345" s="105" t="s">
        <v>189</v>
      </c>
      <c r="C345" s="105" t="s">
        <v>821</v>
      </c>
      <c r="D345" s="105" t="s">
        <v>634</v>
      </c>
      <c r="E345" s="115" t="s">
        <v>298</v>
      </c>
      <c r="F345" s="105" t="s">
        <v>1217</v>
      </c>
      <c r="G345" s="126">
        <v>240</v>
      </c>
      <c r="H345" s="204">
        <v>99</v>
      </c>
    </row>
    <row r="346" spans="1:8" s="116" customFormat="1" ht="30.75" customHeight="1">
      <c r="A346" s="345" t="s">
        <v>1222</v>
      </c>
      <c r="B346" s="103" t="s">
        <v>189</v>
      </c>
      <c r="C346" s="103" t="s">
        <v>1209</v>
      </c>
      <c r="D346" s="103" t="s">
        <v>299</v>
      </c>
      <c r="E346" s="121" t="s">
        <v>300</v>
      </c>
      <c r="F346" s="103" t="s">
        <v>301</v>
      </c>
      <c r="G346" s="142"/>
      <c r="H346" s="206">
        <v>21926.5</v>
      </c>
    </row>
    <row r="347" spans="1:8" s="116" customFormat="1" ht="30" customHeight="1">
      <c r="A347" s="345" t="s">
        <v>1223</v>
      </c>
      <c r="B347" s="103" t="s">
        <v>189</v>
      </c>
      <c r="C347" s="103" t="s">
        <v>1209</v>
      </c>
      <c r="D347" s="103" t="s">
        <v>258</v>
      </c>
      <c r="E347" s="121" t="s">
        <v>300</v>
      </c>
      <c r="F347" s="103" t="s">
        <v>301</v>
      </c>
      <c r="G347" s="142"/>
      <c r="H347" s="206">
        <v>21926.5</v>
      </c>
    </row>
    <row r="348" spans="1:8" s="116" customFormat="1" ht="50.25" customHeight="1">
      <c r="A348" s="346" t="s">
        <v>1224</v>
      </c>
      <c r="B348" s="105" t="s">
        <v>189</v>
      </c>
      <c r="C348" s="105" t="s">
        <v>1209</v>
      </c>
      <c r="D348" s="105" t="s">
        <v>258</v>
      </c>
      <c r="E348" s="115" t="s">
        <v>298</v>
      </c>
      <c r="F348" s="105" t="s">
        <v>301</v>
      </c>
      <c r="G348" s="126"/>
      <c r="H348" s="204">
        <v>21926.5</v>
      </c>
    </row>
    <row r="349" spans="1:8" s="116" customFormat="1" ht="30.75" customHeight="1">
      <c r="A349" s="346" t="s">
        <v>1221</v>
      </c>
      <c r="B349" s="105" t="s">
        <v>189</v>
      </c>
      <c r="C349" s="105" t="s">
        <v>1209</v>
      </c>
      <c r="D349" s="105" t="s">
        <v>258</v>
      </c>
      <c r="E349" s="115" t="s">
        <v>298</v>
      </c>
      <c r="F349" s="105" t="s">
        <v>1020</v>
      </c>
      <c r="G349" s="126"/>
      <c r="H349" s="204">
        <v>3155.6</v>
      </c>
    </row>
    <row r="350" spans="1:8" s="116" customFormat="1" ht="30" customHeight="1">
      <c r="A350" s="173" t="s">
        <v>311</v>
      </c>
      <c r="B350" s="105" t="s">
        <v>189</v>
      </c>
      <c r="C350" s="105" t="s">
        <v>1209</v>
      </c>
      <c r="D350" s="105" t="s">
        <v>258</v>
      </c>
      <c r="E350" s="115" t="s">
        <v>298</v>
      </c>
      <c r="F350" s="105" t="s">
        <v>1020</v>
      </c>
      <c r="G350" s="126">
        <v>240</v>
      </c>
      <c r="H350" s="204">
        <v>3155.6</v>
      </c>
    </row>
    <row r="351" spans="1:8" s="116" customFormat="1" ht="54.75" customHeight="1">
      <c r="A351" s="168" t="s">
        <v>1219</v>
      </c>
      <c r="B351" s="105" t="s">
        <v>189</v>
      </c>
      <c r="C351" s="105" t="s">
        <v>1209</v>
      </c>
      <c r="D351" s="105" t="s">
        <v>258</v>
      </c>
      <c r="E351" s="115" t="s">
        <v>298</v>
      </c>
      <c r="F351" s="105" t="s">
        <v>1210</v>
      </c>
      <c r="G351" s="126"/>
      <c r="H351" s="204">
        <v>14539.1</v>
      </c>
    </row>
    <row r="352" spans="1:8" s="116" customFormat="1" ht="30" customHeight="1">
      <c r="A352" s="173" t="s">
        <v>311</v>
      </c>
      <c r="B352" s="105" t="s">
        <v>189</v>
      </c>
      <c r="C352" s="105" t="s">
        <v>1209</v>
      </c>
      <c r="D352" s="105" t="s">
        <v>258</v>
      </c>
      <c r="E352" s="115" t="s">
        <v>298</v>
      </c>
      <c r="F352" s="105" t="s">
        <v>1210</v>
      </c>
      <c r="G352" s="126">
        <v>240</v>
      </c>
      <c r="H352" s="204">
        <v>14539.1</v>
      </c>
    </row>
    <row r="353" spans="1:8" s="116" customFormat="1" ht="75" customHeight="1">
      <c r="A353" s="173" t="s">
        <v>1220</v>
      </c>
      <c r="B353" s="105" t="s">
        <v>189</v>
      </c>
      <c r="C353" s="105" t="s">
        <v>1209</v>
      </c>
      <c r="D353" s="105" t="s">
        <v>258</v>
      </c>
      <c r="E353" s="115" t="s">
        <v>298</v>
      </c>
      <c r="F353" s="105" t="s">
        <v>1211</v>
      </c>
      <c r="G353" s="126"/>
      <c r="H353" s="204">
        <v>2710</v>
      </c>
    </row>
    <row r="354" spans="1:8" s="116" customFormat="1" ht="27.75" customHeight="1">
      <c r="A354" s="173" t="s">
        <v>311</v>
      </c>
      <c r="B354" s="105" t="s">
        <v>189</v>
      </c>
      <c r="C354" s="105" t="s">
        <v>1209</v>
      </c>
      <c r="D354" s="105" t="s">
        <v>258</v>
      </c>
      <c r="E354" s="115" t="s">
        <v>298</v>
      </c>
      <c r="F354" s="105" t="s">
        <v>1211</v>
      </c>
      <c r="G354" s="126">
        <v>240</v>
      </c>
      <c r="H354" s="204">
        <v>2710</v>
      </c>
    </row>
    <row r="355" spans="1:8" s="116" customFormat="1" ht="94.5" customHeight="1">
      <c r="A355" s="173" t="s">
        <v>1225</v>
      </c>
      <c r="B355" s="105" t="s">
        <v>189</v>
      </c>
      <c r="C355" s="105" t="s">
        <v>1209</v>
      </c>
      <c r="D355" s="105" t="s">
        <v>258</v>
      </c>
      <c r="E355" s="115" t="s">
        <v>298</v>
      </c>
      <c r="F355" s="105" t="s">
        <v>1212</v>
      </c>
      <c r="G355" s="126"/>
      <c r="H355" s="204">
        <v>480.2</v>
      </c>
    </row>
    <row r="356" spans="1:8" s="116" customFormat="1" ht="30" customHeight="1">
      <c r="A356" s="173" t="s">
        <v>311</v>
      </c>
      <c r="B356" s="105" t="s">
        <v>189</v>
      </c>
      <c r="C356" s="105" t="s">
        <v>1209</v>
      </c>
      <c r="D356" s="105" t="s">
        <v>258</v>
      </c>
      <c r="E356" s="115" t="s">
        <v>298</v>
      </c>
      <c r="F356" s="105" t="s">
        <v>1212</v>
      </c>
      <c r="G356" s="126">
        <v>240</v>
      </c>
      <c r="H356" s="204">
        <v>480.2</v>
      </c>
    </row>
    <row r="357" spans="1:8" s="116" customFormat="1" ht="31.5" customHeight="1">
      <c r="A357" s="346" t="s">
        <v>1221</v>
      </c>
      <c r="B357" s="105" t="s">
        <v>189</v>
      </c>
      <c r="C357" s="105" t="s">
        <v>1209</v>
      </c>
      <c r="D357" s="105" t="s">
        <v>258</v>
      </c>
      <c r="E357" s="115" t="s">
        <v>298</v>
      </c>
      <c r="F357" s="105" t="s">
        <v>1213</v>
      </c>
      <c r="G357" s="126"/>
      <c r="H357" s="204">
        <v>1041.6000000000001</v>
      </c>
    </row>
    <row r="358" spans="1:8" s="116" customFormat="1" ht="31.5" customHeight="1">
      <c r="A358" s="114" t="s">
        <v>311</v>
      </c>
      <c r="B358" s="105" t="s">
        <v>189</v>
      </c>
      <c r="C358" s="105" t="s">
        <v>1209</v>
      </c>
      <c r="D358" s="105" t="s">
        <v>258</v>
      </c>
      <c r="E358" s="115" t="s">
        <v>298</v>
      </c>
      <c r="F358" s="105" t="s">
        <v>1213</v>
      </c>
      <c r="G358" s="126">
        <v>240</v>
      </c>
      <c r="H358" s="204">
        <v>1041.6000000000001</v>
      </c>
    </row>
    <row r="359" spans="1:8" s="116" customFormat="1" ht="28.5" customHeight="1">
      <c r="A359" s="345" t="s">
        <v>1226</v>
      </c>
      <c r="B359" s="103" t="s">
        <v>189</v>
      </c>
      <c r="C359" s="103" t="s">
        <v>1214</v>
      </c>
      <c r="D359" s="103" t="s">
        <v>299</v>
      </c>
      <c r="E359" s="121" t="s">
        <v>300</v>
      </c>
      <c r="F359" s="103" t="s">
        <v>301</v>
      </c>
      <c r="G359" s="142"/>
      <c r="H359" s="206">
        <v>6567.3</v>
      </c>
    </row>
    <row r="360" spans="1:8" s="116" customFormat="1" ht="30.75" customHeight="1">
      <c r="A360" s="345" t="s">
        <v>1227</v>
      </c>
      <c r="B360" s="103" t="s">
        <v>189</v>
      </c>
      <c r="C360" s="103" t="s">
        <v>1214</v>
      </c>
      <c r="D360" s="103" t="s">
        <v>262</v>
      </c>
      <c r="E360" s="121" t="s">
        <v>300</v>
      </c>
      <c r="F360" s="103" t="s">
        <v>301</v>
      </c>
      <c r="G360" s="142"/>
      <c r="H360" s="206">
        <v>6567.3</v>
      </c>
    </row>
    <row r="361" spans="1:8" s="116" customFormat="1" ht="31.5" customHeight="1">
      <c r="A361" s="108" t="s">
        <v>722</v>
      </c>
      <c r="B361" s="105" t="s">
        <v>189</v>
      </c>
      <c r="C361" s="105" t="s">
        <v>1214</v>
      </c>
      <c r="D361" s="105" t="s">
        <v>262</v>
      </c>
      <c r="E361" s="115" t="s">
        <v>298</v>
      </c>
      <c r="F361" s="105" t="s">
        <v>301</v>
      </c>
      <c r="G361" s="126"/>
      <c r="H361" s="204">
        <v>6567.3</v>
      </c>
    </row>
    <row r="362" spans="1:8" s="116" customFormat="1" ht="33" customHeight="1">
      <c r="A362" s="108" t="s">
        <v>1231</v>
      </c>
      <c r="B362" s="105" t="s">
        <v>189</v>
      </c>
      <c r="C362" s="105" t="s">
        <v>1214</v>
      </c>
      <c r="D362" s="105" t="s">
        <v>262</v>
      </c>
      <c r="E362" s="115" t="s">
        <v>298</v>
      </c>
      <c r="F362" s="105" t="s">
        <v>1230</v>
      </c>
      <c r="G362" s="142"/>
      <c r="H362" s="204">
        <v>3737.3</v>
      </c>
    </row>
    <row r="363" spans="1:8" s="116" customFormat="1" ht="30" customHeight="1">
      <c r="A363" s="114" t="s">
        <v>311</v>
      </c>
      <c r="B363" s="105" t="s">
        <v>189</v>
      </c>
      <c r="C363" s="105" t="s">
        <v>1214</v>
      </c>
      <c r="D363" s="105" t="s">
        <v>262</v>
      </c>
      <c r="E363" s="115" t="s">
        <v>298</v>
      </c>
      <c r="F363" s="105" t="s">
        <v>1230</v>
      </c>
      <c r="G363" s="126">
        <v>240</v>
      </c>
      <c r="H363" s="204">
        <v>3737.3</v>
      </c>
    </row>
    <row r="364" spans="1:8" s="116" customFormat="1" ht="44.25" customHeight="1">
      <c r="A364" s="168" t="s">
        <v>1228</v>
      </c>
      <c r="B364" s="105" t="s">
        <v>189</v>
      </c>
      <c r="C364" s="105" t="s">
        <v>1214</v>
      </c>
      <c r="D364" s="105" t="s">
        <v>262</v>
      </c>
      <c r="E364" s="115" t="s">
        <v>298</v>
      </c>
      <c r="F364" s="105" t="s">
        <v>1215</v>
      </c>
      <c r="G364" s="126"/>
      <c r="H364" s="204">
        <v>200</v>
      </c>
    </row>
    <row r="365" spans="1:8" s="116" customFormat="1" ht="33.75" customHeight="1">
      <c r="A365" s="114" t="s">
        <v>311</v>
      </c>
      <c r="B365" s="105" t="s">
        <v>189</v>
      </c>
      <c r="C365" s="105" t="s">
        <v>1214</v>
      </c>
      <c r="D365" s="105" t="s">
        <v>262</v>
      </c>
      <c r="E365" s="115" t="s">
        <v>298</v>
      </c>
      <c r="F365" s="105" t="s">
        <v>1215</v>
      </c>
      <c r="G365" s="126">
        <v>240</v>
      </c>
      <c r="H365" s="204">
        <v>200</v>
      </c>
    </row>
    <row r="366" spans="1:8" s="116" customFormat="1" ht="57.75" customHeight="1">
      <c r="A366" s="168" t="s">
        <v>1229</v>
      </c>
      <c r="B366" s="105" t="s">
        <v>189</v>
      </c>
      <c r="C366" s="105" t="s">
        <v>1214</v>
      </c>
      <c r="D366" s="105" t="s">
        <v>262</v>
      </c>
      <c r="E366" s="115" t="s">
        <v>298</v>
      </c>
      <c r="F366" s="105" t="s">
        <v>1216</v>
      </c>
      <c r="G366" s="126"/>
      <c r="H366" s="204">
        <v>2630</v>
      </c>
    </row>
    <row r="367" spans="1:8" s="116" customFormat="1" ht="30" customHeight="1">
      <c r="A367" s="114" t="s">
        <v>311</v>
      </c>
      <c r="B367" s="105" t="s">
        <v>189</v>
      </c>
      <c r="C367" s="105" t="s">
        <v>1214</v>
      </c>
      <c r="D367" s="105" t="s">
        <v>262</v>
      </c>
      <c r="E367" s="115" t="s">
        <v>298</v>
      </c>
      <c r="F367" s="105" t="s">
        <v>1216</v>
      </c>
      <c r="G367" s="126">
        <v>240</v>
      </c>
      <c r="H367" s="204">
        <v>2630</v>
      </c>
    </row>
    <row r="368" spans="1:8" s="120" customFormat="1" ht="15.75" customHeight="1">
      <c r="A368" s="146" t="s">
        <v>190</v>
      </c>
      <c r="B368" s="103" t="s">
        <v>191</v>
      </c>
      <c r="C368" s="103"/>
      <c r="D368" s="103"/>
      <c r="E368" s="121"/>
      <c r="F368" s="103"/>
      <c r="G368" s="142"/>
      <c r="H368" s="206">
        <v>153.6</v>
      </c>
    </row>
    <row r="369" spans="1:8" s="120" customFormat="1" ht="57.75" customHeight="1">
      <c r="A369" s="146" t="s">
        <v>678</v>
      </c>
      <c r="B369" s="103" t="s">
        <v>191</v>
      </c>
      <c r="C369" s="103" t="s">
        <v>679</v>
      </c>
      <c r="D369" s="103" t="s">
        <v>299</v>
      </c>
      <c r="E369" s="121" t="s">
        <v>300</v>
      </c>
      <c r="F369" s="103" t="s">
        <v>301</v>
      </c>
      <c r="G369" s="142"/>
      <c r="H369" s="206">
        <v>153.6</v>
      </c>
    </row>
    <row r="370" spans="1:8" s="120" customFormat="1" ht="36" customHeight="1">
      <c r="A370" s="146" t="s">
        <v>680</v>
      </c>
      <c r="B370" s="103" t="s">
        <v>191</v>
      </c>
      <c r="C370" s="103" t="s">
        <v>679</v>
      </c>
      <c r="D370" s="103" t="s">
        <v>258</v>
      </c>
      <c r="E370" s="121" t="s">
        <v>300</v>
      </c>
      <c r="F370" s="103" t="s">
        <v>301</v>
      </c>
      <c r="G370" s="142"/>
      <c r="H370" s="206">
        <v>153.6</v>
      </c>
    </row>
    <row r="371" spans="1:8" s="116" customFormat="1" ht="30" customHeight="1">
      <c r="A371" s="109" t="s">
        <v>689</v>
      </c>
      <c r="B371" s="105" t="s">
        <v>191</v>
      </c>
      <c r="C371" s="105" t="s">
        <v>679</v>
      </c>
      <c r="D371" s="105" t="s">
        <v>258</v>
      </c>
      <c r="E371" s="115" t="s">
        <v>424</v>
      </c>
      <c r="F371" s="105" t="s">
        <v>301</v>
      </c>
      <c r="G371" s="126"/>
      <c r="H371" s="204">
        <v>153.6</v>
      </c>
    </row>
    <row r="372" spans="1:8" s="120" customFormat="1" ht="30.75" customHeight="1">
      <c r="A372" s="117" t="s">
        <v>690</v>
      </c>
      <c r="B372" s="105" t="s">
        <v>191</v>
      </c>
      <c r="C372" s="105" t="s">
        <v>679</v>
      </c>
      <c r="D372" s="105" t="s">
        <v>258</v>
      </c>
      <c r="E372" s="115" t="s">
        <v>424</v>
      </c>
      <c r="F372" s="105" t="s">
        <v>691</v>
      </c>
      <c r="G372" s="126"/>
      <c r="H372" s="204">
        <v>138.2</v>
      </c>
    </row>
    <row r="373" spans="1:8" s="120" customFormat="1" ht="30.75" customHeight="1">
      <c r="A373" s="117" t="s">
        <v>311</v>
      </c>
      <c r="B373" s="105" t="s">
        <v>191</v>
      </c>
      <c r="C373" s="105" t="s">
        <v>679</v>
      </c>
      <c r="D373" s="105" t="s">
        <v>258</v>
      </c>
      <c r="E373" s="115" t="s">
        <v>424</v>
      </c>
      <c r="F373" s="105" t="s">
        <v>691</v>
      </c>
      <c r="G373" s="126">
        <v>240</v>
      </c>
      <c r="H373" s="204">
        <v>138.2</v>
      </c>
    </row>
    <row r="374" spans="1:8" s="120" customFormat="1" ht="31.5" customHeight="1">
      <c r="A374" s="117" t="s">
        <v>690</v>
      </c>
      <c r="B374" s="105" t="s">
        <v>191</v>
      </c>
      <c r="C374" s="105" t="s">
        <v>679</v>
      </c>
      <c r="D374" s="105" t="s">
        <v>258</v>
      </c>
      <c r="E374" s="115" t="s">
        <v>424</v>
      </c>
      <c r="F374" s="115" t="s">
        <v>692</v>
      </c>
      <c r="G374" s="126"/>
      <c r="H374" s="204">
        <v>15.4</v>
      </c>
    </row>
    <row r="375" spans="1:8" s="120" customFormat="1" ht="28.5" customHeight="1">
      <c r="A375" s="117" t="s">
        <v>311</v>
      </c>
      <c r="B375" s="105" t="s">
        <v>191</v>
      </c>
      <c r="C375" s="105" t="s">
        <v>679</v>
      </c>
      <c r="D375" s="105" t="s">
        <v>258</v>
      </c>
      <c r="E375" s="115" t="s">
        <v>424</v>
      </c>
      <c r="F375" s="115" t="s">
        <v>692</v>
      </c>
      <c r="G375" s="126">
        <v>240</v>
      </c>
      <c r="H375" s="204">
        <v>15.4</v>
      </c>
    </row>
    <row r="376" spans="1:8" s="120" customFormat="1" ht="20.25" customHeight="1">
      <c r="A376" s="107" t="s">
        <v>192</v>
      </c>
      <c r="B376" s="103" t="s">
        <v>193</v>
      </c>
      <c r="C376" s="121"/>
      <c r="D376" s="121"/>
      <c r="E376" s="121"/>
      <c r="F376" s="121"/>
      <c r="G376" s="121"/>
      <c r="H376" s="200">
        <v>6953.700000000001</v>
      </c>
    </row>
    <row r="377" spans="1:8" s="120" customFormat="1" ht="25.5">
      <c r="A377" s="107" t="s">
        <v>534</v>
      </c>
      <c r="B377" s="103" t="s">
        <v>193</v>
      </c>
      <c r="C377" s="121" t="s">
        <v>535</v>
      </c>
      <c r="D377" s="121" t="s">
        <v>299</v>
      </c>
      <c r="E377" s="121" t="s">
        <v>300</v>
      </c>
      <c r="F377" s="121" t="s">
        <v>301</v>
      </c>
      <c r="G377" s="121"/>
      <c r="H377" s="200">
        <v>418.8</v>
      </c>
    </row>
    <row r="378" spans="1:8" s="120" customFormat="1" ht="25.5">
      <c r="A378" s="137" t="s">
        <v>554</v>
      </c>
      <c r="B378" s="103" t="s">
        <v>193</v>
      </c>
      <c r="C378" s="121" t="s">
        <v>535</v>
      </c>
      <c r="D378" s="121" t="s">
        <v>263</v>
      </c>
      <c r="E378" s="121" t="s">
        <v>300</v>
      </c>
      <c r="F378" s="121" t="s">
        <v>301</v>
      </c>
      <c r="G378" s="121"/>
      <c r="H378" s="200">
        <v>418.8</v>
      </c>
    </row>
    <row r="379" spans="1:8" s="116" customFormat="1" ht="33" customHeight="1">
      <c r="A379" s="108" t="s">
        <v>555</v>
      </c>
      <c r="B379" s="105" t="s">
        <v>193</v>
      </c>
      <c r="C379" s="115" t="s">
        <v>535</v>
      </c>
      <c r="D379" s="115" t="s">
        <v>263</v>
      </c>
      <c r="E379" s="115" t="s">
        <v>298</v>
      </c>
      <c r="F379" s="115" t="s">
        <v>301</v>
      </c>
      <c r="G379" s="115"/>
      <c r="H379" s="202">
        <v>418.8</v>
      </c>
    </row>
    <row r="380" spans="1:8" s="116" customFormat="1" ht="25.5">
      <c r="A380" s="108" t="s">
        <v>900</v>
      </c>
      <c r="B380" s="105" t="s">
        <v>193</v>
      </c>
      <c r="C380" s="115" t="s">
        <v>535</v>
      </c>
      <c r="D380" s="115" t="s">
        <v>263</v>
      </c>
      <c r="E380" s="115" t="s">
        <v>298</v>
      </c>
      <c r="F380" s="115" t="s">
        <v>559</v>
      </c>
      <c r="G380" s="115"/>
      <c r="H380" s="202">
        <v>418.8</v>
      </c>
    </row>
    <row r="381" spans="1:8" s="116" customFormat="1" ht="25.5">
      <c r="A381" s="108" t="s">
        <v>560</v>
      </c>
      <c r="B381" s="105" t="s">
        <v>193</v>
      </c>
      <c r="C381" s="115" t="s">
        <v>535</v>
      </c>
      <c r="D381" s="115" t="s">
        <v>263</v>
      </c>
      <c r="E381" s="115" t="s">
        <v>298</v>
      </c>
      <c r="F381" s="115" t="s">
        <v>559</v>
      </c>
      <c r="G381" s="115" t="s">
        <v>561</v>
      </c>
      <c r="H381" s="202">
        <v>418.8</v>
      </c>
    </row>
    <row r="382" spans="1:8" s="116" customFormat="1" ht="38.25">
      <c r="A382" s="107" t="s">
        <v>636</v>
      </c>
      <c r="B382" s="103" t="s">
        <v>193</v>
      </c>
      <c r="C382" s="121" t="s">
        <v>639</v>
      </c>
      <c r="D382" s="121" t="s">
        <v>299</v>
      </c>
      <c r="E382" s="121" t="s">
        <v>300</v>
      </c>
      <c r="F382" s="121" t="s">
        <v>301</v>
      </c>
      <c r="G382" s="121"/>
      <c r="H382" s="200">
        <v>2189.4</v>
      </c>
    </row>
    <row r="383" spans="1:8" s="120" customFormat="1" ht="25.5">
      <c r="A383" s="137" t="s">
        <v>643</v>
      </c>
      <c r="B383" s="103" t="s">
        <v>193</v>
      </c>
      <c r="C383" s="121" t="s">
        <v>639</v>
      </c>
      <c r="D383" s="121" t="s">
        <v>260</v>
      </c>
      <c r="E383" s="121" t="s">
        <v>300</v>
      </c>
      <c r="F383" s="121" t="s">
        <v>301</v>
      </c>
      <c r="G383" s="121"/>
      <c r="H383" s="200">
        <v>2105.6</v>
      </c>
    </row>
    <row r="384" spans="1:8" s="116" customFormat="1" ht="33" customHeight="1">
      <c r="A384" s="109" t="s">
        <v>644</v>
      </c>
      <c r="B384" s="105" t="s">
        <v>193</v>
      </c>
      <c r="C384" s="115" t="s">
        <v>639</v>
      </c>
      <c r="D384" s="115" t="s">
        <v>260</v>
      </c>
      <c r="E384" s="115" t="s">
        <v>298</v>
      </c>
      <c r="F384" s="115" t="s">
        <v>301</v>
      </c>
      <c r="G384" s="115"/>
      <c r="H384" s="202">
        <v>975.9</v>
      </c>
    </row>
    <row r="385" spans="1:8" s="116" customFormat="1" ht="30" customHeight="1" hidden="1">
      <c r="A385" s="114" t="s">
        <v>901</v>
      </c>
      <c r="B385" s="105" t="s">
        <v>193</v>
      </c>
      <c r="C385" s="115" t="s">
        <v>639</v>
      </c>
      <c r="D385" s="115" t="s">
        <v>260</v>
      </c>
      <c r="E385" s="115" t="s">
        <v>298</v>
      </c>
      <c r="F385" s="115" t="s">
        <v>646</v>
      </c>
      <c r="G385" s="115"/>
      <c r="H385" s="202">
        <v>0</v>
      </c>
    </row>
    <row r="386" spans="1:8" s="116" customFormat="1" ht="30" customHeight="1" hidden="1">
      <c r="A386" s="108" t="s">
        <v>540</v>
      </c>
      <c r="B386" s="105" t="s">
        <v>193</v>
      </c>
      <c r="C386" s="115" t="s">
        <v>639</v>
      </c>
      <c r="D386" s="115" t="s">
        <v>260</v>
      </c>
      <c r="E386" s="115" t="s">
        <v>298</v>
      </c>
      <c r="F386" s="115" t="s">
        <v>646</v>
      </c>
      <c r="G386" s="115" t="s">
        <v>541</v>
      </c>
      <c r="H386" s="202">
        <v>0</v>
      </c>
    </row>
    <row r="387" spans="1:8" s="116" customFormat="1" ht="36" customHeight="1" hidden="1">
      <c r="A387" s="109" t="s">
        <v>647</v>
      </c>
      <c r="B387" s="105" t="s">
        <v>193</v>
      </c>
      <c r="C387" s="115" t="s">
        <v>639</v>
      </c>
      <c r="D387" s="115" t="s">
        <v>260</v>
      </c>
      <c r="E387" s="115" t="s">
        <v>298</v>
      </c>
      <c r="F387" s="115" t="s">
        <v>648</v>
      </c>
      <c r="G387" s="115"/>
      <c r="H387" s="203">
        <v>0</v>
      </c>
    </row>
    <row r="388" spans="1:8" s="116" customFormat="1" ht="33" customHeight="1" hidden="1">
      <c r="A388" s="109" t="s">
        <v>540</v>
      </c>
      <c r="B388" s="105" t="s">
        <v>193</v>
      </c>
      <c r="C388" s="115" t="s">
        <v>639</v>
      </c>
      <c r="D388" s="115" t="s">
        <v>260</v>
      </c>
      <c r="E388" s="115" t="s">
        <v>298</v>
      </c>
      <c r="F388" s="115" t="s">
        <v>648</v>
      </c>
      <c r="G388" s="115" t="s">
        <v>541</v>
      </c>
      <c r="H388" s="202">
        <v>0</v>
      </c>
    </row>
    <row r="389" spans="1:8" s="116" customFormat="1" ht="32.25" customHeight="1" hidden="1">
      <c r="A389" s="109" t="s">
        <v>647</v>
      </c>
      <c r="B389" s="105" t="s">
        <v>193</v>
      </c>
      <c r="C389" s="115" t="s">
        <v>639</v>
      </c>
      <c r="D389" s="115" t="s">
        <v>260</v>
      </c>
      <c r="E389" s="115" t="s">
        <v>298</v>
      </c>
      <c r="F389" s="115" t="s">
        <v>649</v>
      </c>
      <c r="G389" s="115"/>
      <c r="H389" s="202">
        <v>0</v>
      </c>
    </row>
    <row r="390" spans="1:8" s="116" customFormat="1" ht="29.25" customHeight="1" hidden="1">
      <c r="A390" s="109" t="s">
        <v>540</v>
      </c>
      <c r="B390" s="105" t="s">
        <v>193</v>
      </c>
      <c r="C390" s="115" t="s">
        <v>639</v>
      </c>
      <c r="D390" s="115" t="s">
        <v>260</v>
      </c>
      <c r="E390" s="115" t="s">
        <v>298</v>
      </c>
      <c r="F390" s="115" t="s">
        <v>649</v>
      </c>
      <c r="G390" s="115" t="s">
        <v>541</v>
      </c>
      <c r="H390" s="202">
        <v>0</v>
      </c>
    </row>
    <row r="391" spans="1:8" s="116" customFormat="1" ht="45.75" customHeight="1">
      <c r="A391" s="210" t="s">
        <v>1048</v>
      </c>
      <c r="B391" s="105" t="s">
        <v>193</v>
      </c>
      <c r="C391" s="115" t="s">
        <v>639</v>
      </c>
      <c r="D391" s="115" t="s">
        <v>260</v>
      </c>
      <c r="E391" s="115" t="s">
        <v>298</v>
      </c>
      <c r="F391" s="115" t="s">
        <v>1047</v>
      </c>
      <c r="G391" s="115"/>
      <c r="H391" s="202">
        <v>800</v>
      </c>
    </row>
    <row r="392" spans="1:8" s="116" customFormat="1" ht="30" customHeight="1">
      <c r="A392" s="210" t="s">
        <v>540</v>
      </c>
      <c r="B392" s="105" t="s">
        <v>193</v>
      </c>
      <c r="C392" s="115" t="s">
        <v>639</v>
      </c>
      <c r="D392" s="115" t="s">
        <v>260</v>
      </c>
      <c r="E392" s="115" t="s">
        <v>298</v>
      </c>
      <c r="F392" s="115" t="s">
        <v>1047</v>
      </c>
      <c r="G392" s="115" t="s">
        <v>541</v>
      </c>
      <c r="H392" s="202">
        <v>800</v>
      </c>
    </row>
    <row r="393" spans="1:8" s="116" customFormat="1" ht="45" customHeight="1">
      <c r="A393" s="210" t="s">
        <v>1048</v>
      </c>
      <c r="B393" s="105" t="s">
        <v>193</v>
      </c>
      <c r="C393" s="115" t="s">
        <v>639</v>
      </c>
      <c r="D393" s="115" t="s">
        <v>260</v>
      </c>
      <c r="E393" s="115" t="s">
        <v>298</v>
      </c>
      <c r="F393" s="115" t="s">
        <v>1057</v>
      </c>
      <c r="G393" s="115"/>
      <c r="H393" s="202">
        <v>175.9</v>
      </c>
    </row>
    <row r="394" spans="1:8" s="116" customFormat="1" ht="30" customHeight="1">
      <c r="A394" s="210" t="s">
        <v>540</v>
      </c>
      <c r="B394" s="105" t="s">
        <v>193</v>
      </c>
      <c r="C394" s="115" t="s">
        <v>639</v>
      </c>
      <c r="D394" s="115" t="s">
        <v>260</v>
      </c>
      <c r="E394" s="115" t="s">
        <v>298</v>
      </c>
      <c r="F394" s="115" t="s">
        <v>1057</v>
      </c>
      <c r="G394" s="115" t="s">
        <v>541</v>
      </c>
      <c r="H394" s="202">
        <v>175.9</v>
      </c>
    </row>
    <row r="395" spans="1:8" s="116" customFormat="1" ht="51">
      <c r="A395" s="114" t="s">
        <v>650</v>
      </c>
      <c r="B395" s="105" t="s">
        <v>193</v>
      </c>
      <c r="C395" s="115" t="s">
        <v>639</v>
      </c>
      <c r="D395" s="115" t="s">
        <v>260</v>
      </c>
      <c r="E395" s="115" t="s">
        <v>326</v>
      </c>
      <c r="F395" s="115" t="s">
        <v>301</v>
      </c>
      <c r="G395" s="115"/>
      <c r="H395" s="202">
        <v>782.7</v>
      </c>
    </row>
    <row r="396" spans="1:8" s="116" customFormat="1" ht="38.25">
      <c r="A396" s="114" t="s">
        <v>902</v>
      </c>
      <c r="B396" s="105" t="s">
        <v>193</v>
      </c>
      <c r="C396" s="115" t="s">
        <v>639</v>
      </c>
      <c r="D396" s="115" t="s">
        <v>260</v>
      </c>
      <c r="E396" s="115" t="s">
        <v>326</v>
      </c>
      <c r="F396" s="115" t="s">
        <v>652</v>
      </c>
      <c r="G396" s="115"/>
      <c r="H396" s="202">
        <v>782.7</v>
      </c>
    </row>
    <row r="397" spans="1:8" s="116" customFormat="1" ht="25.5">
      <c r="A397" s="108" t="s">
        <v>560</v>
      </c>
      <c r="B397" s="105" t="s">
        <v>193</v>
      </c>
      <c r="C397" s="115" t="s">
        <v>639</v>
      </c>
      <c r="D397" s="115" t="s">
        <v>260</v>
      </c>
      <c r="E397" s="115" t="s">
        <v>326</v>
      </c>
      <c r="F397" s="115" t="s">
        <v>652</v>
      </c>
      <c r="G397" s="115" t="s">
        <v>561</v>
      </c>
      <c r="H397" s="202">
        <v>782.7</v>
      </c>
    </row>
    <row r="398" spans="1:8" s="116" customFormat="1" ht="38.25">
      <c r="A398" s="114" t="s">
        <v>653</v>
      </c>
      <c r="B398" s="105" t="s">
        <v>193</v>
      </c>
      <c r="C398" s="115" t="s">
        <v>639</v>
      </c>
      <c r="D398" s="115" t="s">
        <v>260</v>
      </c>
      <c r="E398" s="115" t="s">
        <v>365</v>
      </c>
      <c r="F398" s="115" t="s">
        <v>301</v>
      </c>
      <c r="G398" s="115"/>
      <c r="H398" s="202">
        <v>172.7</v>
      </c>
    </row>
    <row r="399" spans="1:8" s="116" customFormat="1" ht="25.5">
      <c r="A399" s="114" t="s">
        <v>903</v>
      </c>
      <c r="B399" s="105" t="s">
        <v>193</v>
      </c>
      <c r="C399" s="115" t="s">
        <v>639</v>
      </c>
      <c r="D399" s="115" t="s">
        <v>260</v>
      </c>
      <c r="E399" s="115" t="s">
        <v>365</v>
      </c>
      <c r="F399" s="115" t="s">
        <v>655</v>
      </c>
      <c r="G399" s="115"/>
      <c r="H399" s="202">
        <v>172.7</v>
      </c>
    </row>
    <row r="400" spans="1:8" s="116" customFormat="1" ht="25.5">
      <c r="A400" s="114" t="s">
        <v>311</v>
      </c>
      <c r="B400" s="105" t="s">
        <v>193</v>
      </c>
      <c r="C400" s="115" t="s">
        <v>639</v>
      </c>
      <c r="D400" s="115" t="s">
        <v>260</v>
      </c>
      <c r="E400" s="115" t="s">
        <v>365</v>
      </c>
      <c r="F400" s="115" t="s">
        <v>655</v>
      </c>
      <c r="G400" s="115">
        <v>240</v>
      </c>
      <c r="H400" s="202">
        <v>172.7</v>
      </c>
    </row>
    <row r="401" spans="1:8" s="116" customFormat="1" ht="25.5">
      <c r="A401" s="114" t="s">
        <v>656</v>
      </c>
      <c r="B401" s="105" t="s">
        <v>193</v>
      </c>
      <c r="C401" s="115" t="s">
        <v>639</v>
      </c>
      <c r="D401" s="115" t="s">
        <v>260</v>
      </c>
      <c r="E401" s="115" t="s">
        <v>381</v>
      </c>
      <c r="F401" s="115" t="s">
        <v>301</v>
      </c>
      <c r="G401" s="115"/>
      <c r="H401" s="202">
        <v>174.3</v>
      </c>
    </row>
    <row r="402" spans="1:8" s="116" customFormat="1" ht="12.75" hidden="1">
      <c r="A402" s="114" t="s">
        <v>904</v>
      </c>
      <c r="B402" s="105" t="s">
        <v>193</v>
      </c>
      <c r="C402" s="115" t="s">
        <v>639</v>
      </c>
      <c r="D402" s="115" t="s">
        <v>260</v>
      </c>
      <c r="E402" s="115" t="s">
        <v>381</v>
      </c>
      <c r="F402" s="115" t="s">
        <v>658</v>
      </c>
      <c r="G402" s="115"/>
      <c r="H402" s="202">
        <v>0</v>
      </c>
    </row>
    <row r="403" spans="1:8" s="116" customFormat="1" ht="30.75" customHeight="1" hidden="1">
      <c r="A403" s="114" t="s">
        <v>311</v>
      </c>
      <c r="B403" s="105" t="s">
        <v>193</v>
      </c>
      <c r="C403" s="115" t="s">
        <v>639</v>
      </c>
      <c r="D403" s="115" t="s">
        <v>260</v>
      </c>
      <c r="E403" s="115" t="s">
        <v>381</v>
      </c>
      <c r="F403" s="115" t="s">
        <v>658</v>
      </c>
      <c r="G403" s="115">
        <v>240</v>
      </c>
      <c r="H403" s="202">
        <v>0</v>
      </c>
    </row>
    <row r="404" spans="1:8" s="116" customFormat="1" ht="30.75" customHeight="1">
      <c r="A404" s="173" t="s">
        <v>1050</v>
      </c>
      <c r="B404" s="105" t="s">
        <v>193</v>
      </c>
      <c r="C404" s="115" t="s">
        <v>639</v>
      </c>
      <c r="D404" s="115" t="s">
        <v>260</v>
      </c>
      <c r="E404" s="115" t="s">
        <v>381</v>
      </c>
      <c r="F404" s="115" t="s">
        <v>1049</v>
      </c>
      <c r="G404" s="115"/>
      <c r="H404" s="202">
        <v>121.9</v>
      </c>
    </row>
    <row r="405" spans="1:8" s="116" customFormat="1" ht="30.75" customHeight="1">
      <c r="A405" s="173" t="s">
        <v>311</v>
      </c>
      <c r="B405" s="105" t="s">
        <v>193</v>
      </c>
      <c r="C405" s="115" t="s">
        <v>639</v>
      </c>
      <c r="D405" s="115" t="s">
        <v>260</v>
      </c>
      <c r="E405" s="115" t="s">
        <v>381</v>
      </c>
      <c r="F405" s="115" t="s">
        <v>1049</v>
      </c>
      <c r="G405" s="115" t="s">
        <v>312</v>
      </c>
      <c r="H405" s="202">
        <v>121.9</v>
      </c>
    </row>
    <row r="406" spans="1:8" s="116" customFormat="1" ht="30.75" customHeight="1">
      <c r="A406" s="173" t="s">
        <v>1050</v>
      </c>
      <c r="B406" s="105" t="s">
        <v>193</v>
      </c>
      <c r="C406" s="115" t="s">
        <v>639</v>
      </c>
      <c r="D406" s="115" t="s">
        <v>260</v>
      </c>
      <c r="E406" s="115" t="s">
        <v>381</v>
      </c>
      <c r="F406" s="115" t="s">
        <v>1055</v>
      </c>
      <c r="G406" s="115"/>
      <c r="H406" s="202">
        <v>52.4</v>
      </c>
    </row>
    <row r="407" spans="1:8" s="116" customFormat="1" ht="30.75" customHeight="1">
      <c r="A407" s="173" t="s">
        <v>311</v>
      </c>
      <c r="B407" s="105" t="s">
        <v>193</v>
      </c>
      <c r="C407" s="115" t="s">
        <v>639</v>
      </c>
      <c r="D407" s="115" t="s">
        <v>260</v>
      </c>
      <c r="E407" s="115" t="s">
        <v>381</v>
      </c>
      <c r="F407" s="115" t="s">
        <v>1055</v>
      </c>
      <c r="G407" s="115" t="s">
        <v>312</v>
      </c>
      <c r="H407" s="202">
        <v>52.4</v>
      </c>
    </row>
    <row r="408" spans="1:8" s="116" customFormat="1" ht="39.75" customHeight="1" hidden="1">
      <c r="A408" s="114" t="s">
        <v>659</v>
      </c>
      <c r="B408" s="105" t="s">
        <v>193</v>
      </c>
      <c r="C408" s="115" t="s">
        <v>639</v>
      </c>
      <c r="D408" s="115" t="s">
        <v>260</v>
      </c>
      <c r="E408" s="115" t="s">
        <v>424</v>
      </c>
      <c r="F408" s="115" t="s">
        <v>301</v>
      </c>
      <c r="G408" s="115"/>
      <c r="H408" s="202">
        <v>0</v>
      </c>
    </row>
    <row r="409" spans="1:8" s="116" customFormat="1" ht="40.5" customHeight="1" hidden="1">
      <c r="A409" s="114" t="s">
        <v>660</v>
      </c>
      <c r="B409" s="105" t="s">
        <v>193</v>
      </c>
      <c r="C409" s="115" t="s">
        <v>639</v>
      </c>
      <c r="D409" s="115" t="s">
        <v>260</v>
      </c>
      <c r="E409" s="115" t="s">
        <v>424</v>
      </c>
      <c r="F409" s="115" t="s">
        <v>661</v>
      </c>
      <c r="G409" s="115"/>
      <c r="H409" s="202">
        <v>0</v>
      </c>
    </row>
    <row r="410" spans="1:8" s="116" customFormat="1" ht="36" customHeight="1" hidden="1">
      <c r="A410" s="109" t="s">
        <v>540</v>
      </c>
      <c r="B410" s="105" t="s">
        <v>193</v>
      </c>
      <c r="C410" s="115" t="s">
        <v>639</v>
      </c>
      <c r="D410" s="115" t="s">
        <v>260</v>
      </c>
      <c r="E410" s="115" t="s">
        <v>424</v>
      </c>
      <c r="F410" s="115" t="s">
        <v>661</v>
      </c>
      <c r="G410" s="115" t="s">
        <v>541</v>
      </c>
      <c r="H410" s="202">
        <v>0</v>
      </c>
    </row>
    <row r="411" spans="1:8" s="116" customFormat="1" ht="30" customHeight="1" hidden="1">
      <c r="A411" s="114" t="s">
        <v>660</v>
      </c>
      <c r="B411" s="105" t="s">
        <v>193</v>
      </c>
      <c r="C411" s="115" t="s">
        <v>639</v>
      </c>
      <c r="D411" s="115" t="s">
        <v>260</v>
      </c>
      <c r="E411" s="115" t="s">
        <v>424</v>
      </c>
      <c r="F411" s="115" t="s">
        <v>662</v>
      </c>
      <c r="G411" s="115"/>
      <c r="H411" s="202">
        <v>0</v>
      </c>
    </row>
    <row r="412" spans="1:8" s="116" customFormat="1" ht="33" customHeight="1" hidden="1">
      <c r="A412" s="109" t="s">
        <v>540</v>
      </c>
      <c r="B412" s="105" t="s">
        <v>193</v>
      </c>
      <c r="C412" s="115" t="s">
        <v>639</v>
      </c>
      <c r="D412" s="115" t="s">
        <v>260</v>
      </c>
      <c r="E412" s="115" t="s">
        <v>424</v>
      </c>
      <c r="F412" s="115" t="s">
        <v>662</v>
      </c>
      <c r="G412" s="115" t="s">
        <v>541</v>
      </c>
      <c r="H412" s="202">
        <v>0</v>
      </c>
    </row>
    <row r="413" spans="1:8" s="120" customFormat="1" ht="25.5">
      <c r="A413" s="137" t="s">
        <v>667</v>
      </c>
      <c r="B413" s="103" t="s">
        <v>193</v>
      </c>
      <c r="C413" s="121" t="s">
        <v>639</v>
      </c>
      <c r="D413" s="121" t="s">
        <v>263</v>
      </c>
      <c r="E413" s="121" t="s">
        <v>300</v>
      </c>
      <c r="F413" s="121" t="s">
        <v>301</v>
      </c>
      <c r="G413" s="121"/>
      <c r="H413" s="201">
        <v>83.8</v>
      </c>
    </row>
    <row r="414" spans="1:8" s="116" customFormat="1" ht="25.5">
      <c r="A414" s="109" t="s">
        <v>668</v>
      </c>
      <c r="B414" s="105" t="s">
        <v>193</v>
      </c>
      <c r="C414" s="115" t="s">
        <v>639</v>
      </c>
      <c r="D414" s="115" t="s">
        <v>263</v>
      </c>
      <c r="E414" s="115" t="s">
        <v>326</v>
      </c>
      <c r="F414" s="115" t="s">
        <v>301</v>
      </c>
      <c r="G414" s="115"/>
      <c r="H414" s="203">
        <v>83.8</v>
      </c>
    </row>
    <row r="415" spans="1:8" s="116" customFormat="1" ht="25.5">
      <c r="A415" s="108" t="s">
        <v>905</v>
      </c>
      <c r="B415" s="105" t="s">
        <v>193</v>
      </c>
      <c r="C415" s="115" t="s">
        <v>639</v>
      </c>
      <c r="D415" s="115" t="s">
        <v>263</v>
      </c>
      <c r="E415" s="115" t="s">
        <v>326</v>
      </c>
      <c r="F415" s="115" t="s">
        <v>670</v>
      </c>
      <c r="G415" s="115"/>
      <c r="H415" s="202">
        <v>83.8</v>
      </c>
    </row>
    <row r="416" spans="1:8" s="116" customFormat="1" ht="25.5">
      <c r="A416" s="114" t="s">
        <v>311</v>
      </c>
      <c r="B416" s="105" t="s">
        <v>193</v>
      </c>
      <c r="C416" s="115" t="s">
        <v>639</v>
      </c>
      <c r="D416" s="115" t="s">
        <v>263</v>
      </c>
      <c r="E416" s="115" t="s">
        <v>326</v>
      </c>
      <c r="F416" s="115" t="s">
        <v>670</v>
      </c>
      <c r="G416" s="115">
        <v>240</v>
      </c>
      <c r="H416" s="202">
        <v>83.8</v>
      </c>
    </row>
    <row r="417" spans="1:8" s="116" customFormat="1" ht="14.25" customHeight="1">
      <c r="A417" s="107" t="s">
        <v>820</v>
      </c>
      <c r="B417" s="103" t="s">
        <v>193</v>
      </c>
      <c r="C417" s="229">
        <v>68</v>
      </c>
      <c r="D417" s="121" t="s">
        <v>299</v>
      </c>
      <c r="E417" s="121" t="s">
        <v>300</v>
      </c>
      <c r="F417" s="121" t="s">
        <v>301</v>
      </c>
      <c r="G417" s="121"/>
      <c r="H417" s="200">
        <v>4345.5</v>
      </c>
    </row>
    <row r="418" spans="1:8" s="116" customFormat="1" ht="12.75">
      <c r="A418" s="140" t="s">
        <v>788</v>
      </c>
      <c r="B418" s="103" t="s">
        <v>193</v>
      </c>
      <c r="C418" s="121" t="s">
        <v>821</v>
      </c>
      <c r="D418" s="121" t="s">
        <v>634</v>
      </c>
      <c r="E418" s="121" t="s">
        <v>300</v>
      </c>
      <c r="F418" s="121" t="s">
        <v>301</v>
      </c>
      <c r="G418" s="121"/>
      <c r="H418" s="200">
        <v>4345.5</v>
      </c>
    </row>
    <row r="419" spans="1:8" s="116" customFormat="1" ht="12.75">
      <c r="A419" s="107" t="s">
        <v>788</v>
      </c>
      <c r="B419" s="103" t="s">
        <v>193</v>
      </c>
      <c r="C419" s="121" t="s">
        <v>821</v>
      </c>
      <c r="D419" s="121" t="s">
        <v>634</v>
      </c>
      <c r="E419" s="121" t="s">
        <v>298</v>
      </c>
      <c r="F419" s="121" t="s">
        <v>301</v>
      </c>
      <c r="G419" s="121"/>
      <c r="H419" s="200">
        <v>4345.5</v>
      </c>
    </row>
    <row r="420" spans="1:8" s="116" customFormat="1" ht="25.5">
      <c r="A420" s="114" t="s">
        <v>840</v>
      </c>
      <c r="B420" s="105" t="s">
        <v>193</v>
      </c>
      <c r="C420" s="115" t="s">
        <v>821</v>
      </c>
      <c r="D420" s="115" t="s">
        <v>634</v>
      </c>
      <c r="E420" s="115" t="s">
        <v>298</v>
      </c>
      <c r="F420" s="115" t="s">
        <v>841</v>
      </c>
      <c r="G420" s="115"/>
      <c r="H420" s="202">
        <v>1495.5</v>
      </c>
    </row>
    <row r="421" spans="1:8" s="116" customFormat="1" ht="25.5">
      <c r="A421" s="67" t="s">
        <v>311</v>
      </c>
      <c r="B421" s="105" t="s">
        <v>193</v>
      </c>
      <c r="C421" s="115" t="s">
        <v>821</v>
      </c>
      <c r="D421" s="115" t="s">
        <v>634</v>
      </c>
      <c r="E421" s="115" t="s">
        <v>298</v>
      </c>
      <c r="F421" s="115" t="s">
        <v>841</v>
      </c>
      <c r="G421" s="115" t="s">
        <v>312</v>
      </c>
      <c r="H421" s="202">
        <v>1495.5</v>
      </c>
    </row>
    <row r="422" spans="1:8" s="116" customFormat="1" ht="29.25" customHeight="1" hidden="1">
      <c r="A422" s="67" t="s">
        <v>850</v>
      </c>
      <c r="B422" s="105" t="s">
        <v>193</v>
      </c>
      <c r="C422" s="115" t="s">
        <v>821</v>
      </c>
      <c r="D422" s="115" t="s">
        <v>634</v>
      </c>
      <c r="E422" s="115" t="s">
        <v>298</v>
      </c>
      <c r="F422" s="115" t="s">
        <v>851</v>
      </c>
      <c r="G422" s="115"/>
      <c r="H422" s="202">
        <v>0</v>
      </c>
    </row>
    <row r="423" spans="1:8" s="116" customFormat="1" ht="31.5" customHeight="1" hidden="1">
      <c r="A423" s="67" t="s">
        <v>311</v>
      </c>
      <c r="B423" s="105" t="s">
        <v>193</v>
      </c>
      <c r="C423" s="115" t="s">
        <v>821</v>
      </c>
      <c r="D423" s="115" t="s">
        <v>634</v>
      </c>
      <c r="E423" s="115" t="s">
        <v>298</v>
      </c>
      <c r="F423" s="115" t="s">
        <v>851</v>
      </c>
      <c r="G423" s="115" t="s">
        <v>312</v>
      </c>
      <c r="H423" s="202">
        <v>0</v>
      </c>
    </row>
    <row r="424" spans="1:8" s="116" customFormat="1" ht="31.5" customHeight="1" hidden="1">
      <c r="A424" s="67" t="s">
        <v>1024</v>
      </c>
      <c r="B424" s="105" t="s">
        <v>193</v>
      </c>
      <c r="C424" s="115" t="s">
        <v>821</v>
      </c>
      <c r="D424" s="115" t="s">
        <v>634</v>
      </c>
      <c r="E424" s="115" t="s">
        <v>298</v>
      </c>
      <c r="F424" s="115" t="s">
        <v>1025</v>
      </c>
      <c r="G424" s="115"/>
      <c r="H424" s="202">
        <v>0</v>
      </c>
    </row>
    <row r="425" spans="1:8" s="116" customFormat="1" ht="31.5" customHeight="1" hidden="1">
      <c r="A425" s="67" t="s">
        <v>311</v>
      </c>
      <c r="B425" s="105" t="s">
        <v>193</v>
      </c>
      <c r="C425" s="115" t="s">
        <v>821</v>
      </c>
      <c r="D425" s="115" t="s">
        <v>634</v>
      </c>
      <c r="E425" s="115" t="s">
        <v>298</v>
      </c>
      <c r="F425" s="115" t="s">
        <v>1025</v>
      </c>
      <c r="G425" s="115" t="s">
        <v>312</v>
      </c>
      <c r="H425" s="202">
        <v>0</v>
      </c>
    </row>
    <row r="426" spans="1:8" s="116" customFormat="1" ht="29.25" customHeight="1">
      <c r="A426" s="67" t="s">
        <v>856</v>
      </c>
      <c r="B426" s="105" t="s">
        <v>193</v>
      </c>
      <c r="C426" s="115" t="s">
        <v>821</v>
      </c>
      <c r="D426" s="115" t="s">
        <v>634</v>
      </c>
      <c r="E426" s="115" t="s">
        <v>298</v>
      </c>
      <c r="F426" s="115" t="s">
        <v>857</v>
      </c>
      <c r="G426" s="115"/>
      <c r="H426" s="202">
        <v>1200</v>
      </c>
    </row>
    <row r="427" spans="1:8" s="116" customFormat="1" ht="30" customHeight="1">
      <c r="A427" s="67" t="s">
        <v>311</v>
      </c>
      <c r="B427" s="105" t="s">
        <v>193</v>
      </c>
      <c r="C427" s="115" t="s">
        <v>821</v>
      </c>
      <c r="D427" s="115" t="s">
        <v>634</v>
      </c>
      <c r="E427" s="115" t="s">
        <v>298</v>
      </c>
      <c r="F427" s="115" t="s">
        <v>857</v>
      </c>
      <c r="G427" s="115" t="s">
        <v>312</v>
      </c>
      <c r="H427" s="202">
        <v>1200</v>
      </c>
    </row>
    <row r="428" spans="1:8" s="116" customFormat="1" ht="16.5" customHeight="1">
      <c r="A428" s="113" t="s">
        <v>858</v>
      </c>
      <c r="B428" s="105" t="s">
        <v>193</v>
      </c>
      <c r="C428" s="115" t="s">
        <v>821</v>
      </c>
      <c r="D428" s="115" t="s">
        <v>634</v>
      </c>
      <c r="E428" s="115" t="s">
        <v>298</v>
      </c>
      <c r="F428" s="115" t="s">
        <v>859</v>
      </c>
      <c r="G428" s="115"/>
      <c r="H428" s="208">
        <v>300</v>
      </c>
    </row>
    <row r="429" spans="1:8" s="116" customFormat="1" ht="25.5">
      <c r="A429" s="113" t="s">
        <v>311</v>
      </c>
      <c r="B429" s="105" t="s">
        <v>193</v>
      </c>
      <c r="C429" s="115" t="s">
        <v>821</v>
      </c>
      <c r="D429" s="115" t="s">
        <v>634</v>
      </c>
      <c r="E429" s="115" t="s">
        <v>298</v>
      </c>
      <c r="F429" s="115" t="s">
        <v>859</v>
      </c>
      <c r="G429" s="115" t="s">
        <v>312</v>
      </c>
      <c r="H429" s="202">
        <v>300</v>
      </c>
    </row>
    <row r="430" spans="1:8" s="116" customFormat="1" ht="30.75" customHeight="1">
      <c r="A430" s="168" t="s">
        <v>1065</v>
      </c>
      <c r="B430" s="105" t="s">
        <v>193</v>
      </c>
      <c r="C430" s="115" t="s">
        <v>821</v>
      </c>
      <c r="D430" s="115" t="s">
        <v>634</v>
      </c>
      <c r="E430" s="115" t="s">
        <v>298</v>
      </c>
      <c r="F430" s="115" t="s">
        <v>1064</v>
      </c>
      <c r="G430" s="115"/>
      <c r="H430" s="202">
        <v>880</v>
      </c>
    </row>
    <row r="431" spans="1:8" s="116" customFormat="1" ht="30" customHeight="1">
      <c r="A431" s="168" t="s">
        <v>311</v>
      </c>
      <c r="B431" s="105" t="s">
        <v>193</v>
      </c>
      <c r="C431" s="115" t="s">
        <v>821</v>
      </c>
      <c r="D431" s="115" t="s">
        <v>634</v>
      </c>
      <c r="E431" s="115" t="s">
        <v>298</v>
      </c>
      <c r="F431" s="115" t="s">
        <v>1064</v>
      </c>
      <c r="G431" s="115" t="s">
        <v>312</v>
      </c>
      <c r="H431" s="202">
        <v>880</v>
      </c>
    </row>
    <row r="432" spans="1:8" s="116" customFormat="1" ht="19.5" customHeight="1">
      <c r="A432" s="168" t="s">
        <v>1365</v>
      </c>
      <c r="B432" s="105" t="s">
        <v>193</v>
      </c>
      <c r="C432" s="115" t="s">
        <v>821</v>
      </c>
      <c r="D432" s="115" t="s">
        <v>634</v>
      </c>
      <c r="E432" s="115" t="s">
        <v>298</v>
      </c>
      <c r="F432" s="115" t="s">
        <v>1364</v>
      </c>
      <c r="G432" s="115"/>
      <c r="H432" s="202">
        <v>170</v>
      </c>
    </row>
    <row r="433" spans="1:8" s="116" customFormat="1" ht="30.75" customHeight="1">
      <c r="A433" s="168" t="s">
        <v>311</v>
      </c>
      <c r="B433" s="105" t="s">
        <v>193</v>
      </c>
      <c r="C433" s="115" t="s">
        <v>821</v>
      </c>
      <c r="D433" s="115" t="s">
        <v>634</v>
      </c>
      <c r="E433" s="115" t="s">
        <v>298</v>
      </c>
      <c r="F433" s="115" t="s">
        <v>1364</v>
      </c>
      <c r="G433" s="115" t="s">
        <v>312</v>
      </c>
      <c r="H433" s="202">
        <v>170</v>
      </c>
    </row>
    <row r="434" spans="1:8" s="116" customFormat="1" ht="31.5" customHeight="1">
      <c r="A434" s="168" t="s">
        <v>1348</v>
      </c>
      <c r="B434" s="105" t="s">
        <v>193</v>
      </c>
      <c r="C434" s="115" t="s">
        <v>821</v>
      </c>
      <c r="D434" s="115" t="s">
        <v>634</v>
      </c>
      <c r="E434" s="115" t="s">
        <v>298</v>
      </c>
      <c r="F434" s="115" t="s">
        <v>1347</v>
      </c>
      <c r="G434" s="115"/>
      <c r="H434" s="202">
        <v>300</v>
      </c>
    </row>
    <row r="435" spans="1:8" s="116" customFormat="1" ht="15" customHeight="1">
      <c r="A435" s="171" t="s">
        <v>317</v>
      </c>
      <c r="B435" s="105" t="s">
        <v>193</v>
      </c>
      <c r="C435" s="115" t="s">
        <v>821</v>
      </c>
      <c r="D435" s="115" t="s">
        <v>634</v>
      </c>
      <c r="E435" s="115" t="s">
        <v>298</v>
      </c>
      <c r="F435" s="115" t="s">
        <v>1347</v>
      </c>
      <c r="G435" s="115" t="s">
        <v>306</v>
      </c>
      <c r="H435" s="202">
        <v>300</v>
      </c>
    </row>
    <row r="436" spans="1:8" s="120" customFormat="1" ht="12.75">
      <c r="A436" s="147" t="s">
        <v>194</v>
      </c>
      <c r="B436" s="103" t="s">
        <v>195</v>
      </c>
      <c r="C436" s="121"/>
      <c r="D436" s="121"/>
      <c r="E436" s="121"/>
      <c r="F436" s="121"/>
      <c r="G436" s="121"/>
      <c r="H436" s="200">
        <v>71649.8</v>
      </c>
    </row>
    <row r="437" spans="1:8" s="116" customFormat="1" ht="24" customHeight="1">
      <c r="A437" s="147" t="s">
        <v>196</v>
      </c>
      <c r="B437" s="103" t="s">
        <v>197</v>
      </c>
      <c r="C437" s="121"/>
      <c r="D437" s="121"/>
      <c r="E437" s="121"/>
      <c r="F437" s="121"/>
      <c r="G437" s="121"/>
      <c r="H437" s="200">
        <v>7038.4</v>
      </c>
    </row>
    <row r="438" spans="1:8" s="143" customFormat="1" ht="39.75" customHeight="1" hidden="1">
      <c r="A438" s="107" t="s">
        <v>325</v>
      </c>
      <c r="B438" s="103" t="s">
        <v>197</v>
      </c>
      <c r="C438" s="121" t="s">
        <v>326</v>
      </c>
      <c r="D438" s="121" t="s">
        <v>299</v>
      </c>
      <c r="E438" s="121" t="s">
        <v>300</v>
      </c>
      <c r="F438" s="121" t="s">
        <v>301</v>
      </c>
      <c r="G438" s="121"/>
      <c r="H438" s="200">
        <v>0</v>
      </c>
    </row>
    <row r="439" spans="1:8" s="143" customFormat="1" ht="36" customHeight="1" hidden="1">
      <c r="A439" s="137" t="s">
        <v>906</v>
      </c>
      <c r="B439" s="103" t="s">
        <v>197</v>
      </c>
      <c r="C439" s="121" t="s">
        <v>326</v>
      </c>
      <c r="D439" s="121" t="s">
        <v>262</v>
      </c>
      <c r="E439" s="121" t="s">
        <v>300</v>
      </c>
      <c r="F439" s="121" t="s">
        <v>301</v>
      </c>
      <c r="G439" s="121"/>
      <c r="H439" s="200">
        <v>0</v>
      </c>
    </row>
    <row r="440" spans="1:8" ht="33.75" customHeight="1" hidden="1">
      <c r="A440" s="109" t="s">
        <v>334</v>
      </c>
      <c r="B440" s="105" t="s">
        <v>197</v>
      </c>
      <c r="C440" s="115" t="s">
        <v>326</v>
      </c>
      <c r="D440" s="115" t="s">
        <v>262</v>
      </c>
      <c r="E440" s="115" t="s">
        <v>298</v>
      </c>
      <c r="F440" s="115" t="s">
        <v>301</v>
      </c>
      <c r="G440" s="115"/>
      <c r="H440" s="202">
        <v>0</v>
      </c>
    </row>
    <row r="441" spans="1:8" ht="24.75" customHeight="1" hidden="1">
      <c r="A441" s="108" t="s">
        <v>335</v>
      </c>
      <c r="B441" s="105" t="s">
        <v>197</v>
      </c>
      <c r="C441" s="115" t="s">
        <v>326</v>
      </c>
      <c r="D441" s="115" t="s">
        <v>262</v>
      </c>
      <c r="E441" s="115" t="s">
        <v>298</v>
      </c>
      <c r="F441" s="115" t="s">
        <v>336</v>
      </c>
      <c r="G441" s="115"/>
      <c r="H441" s="202">
        <v>0</v>
      </c>
    </row>
    <row r="442" spans="1:8" ht="26.25" customHeight="1" hidden="1">
      <c r="A442" s="110" t="s">
        <v>317</v>
      </c>
      <c r="B442" s="105" t="s">
        <v>197</v>
      </c>
      <c r="C442" s="115" t="s">
        <v>326</v>
      </c>
      <c r="D442" s="115" t="s">
        <v>262</v>
      </c>
      <c r="E442" s="115" t="s">
        <v>298</v>
      </c>
      <c r="F442" s="115" t="s">
        <v>336</v>
      </c>
      <c r="G442" s="115" t="s">
        <v>306</v>
      </c>
      <c r="H442" s="202">
        <v>0</v>
      </c>
    </row>
    <row r="443" spans="1:8" ht="30" customHeight="1" hidden="1">
      <c r="A443" s="108" t="s">
        <v>335</v>
      </c>
      <c r="B443" s="105" t="s">
        <v>197</v>
      </c>
      <c r="C443" s="115" t="s">
        <v>326</v>
      </c>
      <c r="D443" s="115" t="s">
        <v>262</v>
      </c>
      <c r="E443" s="115" t="s">
        <v>298</v>
      </c>
      <c r="F443" s="115" t="s">
        <v>337</v>
      </c>
      <c r="G443" s="115"/>
      <c r="H443" s="202">
        <v>0</v>
      </c>
    </row>
    <row r="444" spans="1:8" ht="36" customHeight="1" hidden="1">
      <c r="A444" s="110" t="s">
        <v>317</v>
      </c>
      <c r="B444" s="105" t="s">
        <v>197</v>
      </c>
      <c r="C444" s="115" t="s">
        <v>326</v>
      </c>
      <c r="D444" s="115" t="s">
        <v>262</v>
      </c>
      <c r="E444" s="115" t="s">
        <v>298</v>
      </c>
      <c r="F444" s="115" t="s">
        <v>337</v>
      </c>
      <c r="G444" s="115" t="s">
        <v>306</v>
      </c>
      <c r="H444" s="202">
        <v>0</v>
      </c>
    </row>
    <row r="445" spans="1:8" s="143" customFormat="1" ht="30" customHeight="1" hidden="1">
      <c r="A445" s="107" t="s">
        <v>562</v>
      </c>
      <c r="B445" s="103" t="s">
        <v>197</v>
      </c>
      <c r="C445" s="121" t="s">
        <v>563</v>
      </c>
      <c r="D445" s="121" t="s">
        <v>299</v>
      </c>
      <c r="E445" s="121" t="s">
        <v>300</v>
      </c>
      <c r="F445" s="121" t="s">
        <v>301</v>
      </c>
      <c r="G445" s="121"/>
      <c r="H445" s="200">
        <v>0</v>
      </c>
    </row>
    <row r="446" spans="1:8" s="143" customFormat="1" ht="27.75" customHeight="1" hidden="1">
      <c r="A446" s="108" t="s">
        <v>628</v>
      </c>
      <c r="B446" s="103" t="s">
        <v>197</v>
      </c>
      <c r="C446" s="121" t="s">
        <v>563</v>
      </c>
      <c r="D446" s="121" t="s">
        <v>483</v>
      </c>
      <c r="E446" s="121" t="s">
        <v>300</v>
      </c>
      <c r="F446" s="121" t="s">
        <v>301</v>
      </c>
      <c r="G446" s="121"/>
      <c r="H446" s="200">
        <v>0</v>
      </c>
    </row>
    <row r="447" spans="1:8" ht="29.25" customHeight="1" hidden="1">
      <c r="A447" s="114" t="s">
        <v>629</v>
      </c>
      <c r="B447" s="105" t="s">
        <v>197</v>
      </c>
      <c r="C447" s="115" t="s">
        <v>563</v>
      </c>
      <c r="D447" s="115" t="s">
        <v>483</v>
      </c>
      <c r="E447" s="115" t="s">
        <v>326</v>
      </c>
      <c r="F447" s="115" t="s">
        <v>301</v>
      </c>
      <c r="G447" s="115"/>
      <c r="H447" s="202">
        <v>0</v>
      </c>
    </row>
    <row r="448" spans="1:8" ht="26.25" customHeight="1" hidden="1">
      <c r="A448" s="123" t="s">
        <v>632</v>
      </c>
      <c r="B448" s="105" t="s">
        <v>197</v>
      </c>
      <c r="C448" s="115" t="s">
        <v>563</v>
      </c>
      <c r="D448" s="115" t="s">
        <v>483</v>
      </c>
      <c r="E448" s="115" t="s">
        <v>326</v>
      </c>
      <c r="F448" s="115" t="s">
        <v>633</v>
      </c>
      <c r="G448" s="115"/>
      <c r="H448" s="202">
        <v>0</v>
      </c>
    </row>
    <row r="449" spans="1:8" ht="40.5" customHeight="1" hidden="1">
      <c r="A449" s="67" t="s">
        <v>311</v>
      </c>
      <c r="B449" s="105" t="s">
        <v>197</v>
      </c>
      <c r="C449" s="115" t="s">
        <v>563</v>
      </c>
      <c r="D449" s="115" t="s">
        <v>483</v>
      </c>
      <c r="E449" s="115" t="s">
        <v>326</v>
      </c>
      <c r="F449" s="115" t="s">
        <v>633</v>
      </c>
      <c r="G449" s="115" t="s">
        <v>312</v>
      </c>
      <c r="H449" s="202">
        <v>0</v>
      </c>
    </row>
    <row r="450" spans="1:8" ht="18.75" customHeight="1">
      <c r="A450" s="107" t="s">
        <v>820</v>
      </c>
      <c r="B450" s="103" t="s">
        <v>197</v>
      </c>
      <c r="C450" s="121" t="s">
        <v>821</v>
      </c>
      <c r="D450" s="121" t="s">
        <v>299</v>
      </c>
      <c r="E450" s="121" t="s">
        <v>300</v>
      </c>
      <c r="F450" s="121" t="s">
        <v>301</v>
      </c>
      <c r="G450" s="121"/>
      <c r="H450" s="200">
        <v>7038.4</v>
      </c>
    </row>
    <row r="451" spans="1:8" ht="18.75" customHeight="1">
      <c r="A451" s="140" t="s">
        <v>788</v>
      </c>
      <c r="B451" s="103" t="s">
        <v>197</v>
      </c>
      <c r="C451" s="121" t="s">
        <v>821</v>
      </c>
      <c r="D451" s="121" t="s">
        <v>634</v>
      </c>
      <c r="E451" s="121" t="s">
        <v>300</v>
      </c>
      <c r="F451" s="121" t="s">
        <v>301</v>
      </c>
      <c r="G451" s="121"/>
      <c r="H451" s="200">
        <v>7038.4</v>
      </c>
    </row>
    <row r="452" spans="1:8" ht="19.5" customHeight="1">
      <c r="A452" s="109" t="s">
        <v>788</v>
      </c>
      <c r="B452" s="105" t="s">
        <v>197</v>
      </c>
      <c r="C452" s="115" t="s">
        <v>821</v>
      </c>
      <c r="D452" s="115" t="s">
        <v>634</v>
      </c>
      <c r="E452" s="115" t="s">
        <v>298</v>
      </c>
      <c r="F452" s="115" t="s">
        <v>301</v>
      </c>
      <c r="G452" s="115"/>
      <c r="H452" s="202">
        <v>7038.4</v>
      </c>
    </row>
    <row r="453" spans="1:8" ht="59.25" customHeight="1">
      <c r="A453" s="108" t="s">
        <v>335</v>
      </c>
      <c r="B453" s="105" t="s">
        <v>197</v>
      </c>
      <c r="C453" s="115" t="s">
        <v>821</v>
      </c>
      <c r="D453" s="115" t="s">
        <v>634</v>
      </c>
      <c r="E453" s="115" t="s">
        <v>298</v>
      </c>
      <c r="F453" s="115" t="s">
        <v>337</v>
      </c>
      <c r="G453" s="115"/>
      <c r="H453" s="202">
        <v>6510.9</v>
      </c>
    </row>
    <row r="454" spans="1:8" ht="20.25" customHeight="1">
      <c r="A454" s="110" t="s">
        <v>317</v>
      </c>
      <c r="B454" s="105" t="s">
        <v>197</v>
      </c>
      <c r="C454" s="115" t="s">
        <v>821</v>
      </c>
      <c r="D454" s="115" t="s">
        <v>634</v>
      </c>
      <c r="E454" s="115" t="s">
        <v>298</v>
      </c>
      <c r="F454" s="115" t="s">
        <v>337</v>
      </c>
      <c r="G454" s="115" t="s">
        <v>306</v>
      </c>
      <c r="H454" s="202">
        <v>6510.9</v>
      </c>
    </row>
    <row r="455" spans="1:8" ht="45.75" customHeight="1">
      <c r="A455" s="227" t="s">
        <v>1053</v>
      </c>
      <c r="B455" s="105" t="s">
        <v>197</v>
      </c>
      <c r="C455" s="115" t="s">
        <v>821</v>
      </c>
      <c r="D455" s="115" t="s">
        <v>634</v>
      </c>
      <c r="E455" s="115" t="s">
        <v>298</v>
      </c>
      <c r="F455" s="115" t="s">
        <v>1051</v>
      </c>
      <c r="G455" s="115"/>
      <c r="H455" s="202">
        <v>517.3</v>
      </c>
    </row>
    <row r="456" spans="1:8" ht="34.5" customHeight="1">
      <c r="A456" s="168" t="s">
        <v>311</v>
      </c>
      <c r="B456" s="105" t="s">
        <v>197</v>
      </c>
      <c r="C456" s="115" t="s">
        <v>821</v>
      </c>
      <c r="D456" s="115" t="s">
        <v>634</v>
      </c>
      <c r="E456" s="115" t="s">
        <v>298</v>
      </c>
      <c r="F456" s="115" t="s">
        <v>1051</v>
      </c>
      <c r="G456" s="115" t="s">
        <v>312</v>
      </c>
      <c r="H456" s="202">
        <v>517.3</v>
      </c>
    </row>
    <row r="457" spans="1:8" ht="20.25" customHeight="1">
      <c r="A457" s="227" t="s">
        <v>1054</v>
      </c>
      <c r="B457" s="105" t="s">
        <v>197</v>
      </c>
      <c r="C457" s="115" t="s">
        <v>821</v>
      </c>
      <c r="D457" s="115" t="s">
        <v>634</v>
      </c>
      <c r="E457" s="115" t="s">
        <v>298</v>
      </c>
      <c r="F457" s="115" t="s">
        <v>1052</v>
      </c>
      <c r="G457" s="115"/>
      <c r="H457" s="202">
        <v>10.2</v>
      </c>
    </row>
    <row r="458" spans="1:8" ht="28.5" customHeight="1">
      <c r="A458" s="168" t="s">
        <v>311</v>
      </c>
      <c r="B458" s="105" t="s">
        <v>197</v>
      </c>
      <c r="C458" s="115" t="s">
        <v>821</v>
      </c>
      <c r="D458" s="115" t="s">
        <v>634</v>
      </c>
      <c r="E458" s="115" t="s">
        <v>298</v>
      </c>
      <c r="F458" s="115" t="s">
        <v>1052</v>
      </c>
      <c r="G458" s="115" t="s">
        <v>312</v>
      </c>
      <c r="H458" s="202">
        <v>10.2</v>
      </c>
    </row>
    <row r="459" spans="1:8" ht="70.5" customHeight="1" hidden="1">
      <c r="A459" s="110" t="s">
        <v>866</v>
      </c>
      <c r="B459" s="105" t="s">
        <v>197</v>
      </c>
      <c r="C459" s="115" t="s">
        <v>821</v>
      </c>
      <c r="D459" s="115" t="s">
        <v>634</v>
      </c>
      <c r="E459" s="115" t="s">
        <v>298</v>
      </c>
      <c r="F459" s="115" t="s">
        <v>867</v>
      </c>
      <c r="G459" s="115"/>
      <c r="H459" s="202">
        <v>0</v>
      </c>
    </row>
    <row r="460" spans="1:8" ht="33" customHeight="1" hidden="1">
      <c r="A460" s="109" t="s">
        <v>305</v>
      </c>
      <c r="B460" s="105" t="s">
        <v>197</v>
      </c>
      <c r="C460" s="115" t="s">
        <v>821</v>
      </c>
      <c r="D460" s="115" t="s">
        <v>634</v>
      </c>
      <c r="E460" s="115" t="s">
        <v>298</v>
      </c>
      <c r="F460" s="115" t="s">
        <v>867</v>
      </c>
      <c r="G460" s="115" t="s">
        <v>306</v>
      </c>
      <c r="H460" s="202">
        <v>0</v>
      </c>
    </row>
    <row r="461" spans="1:8" ht="12.75">
      <c r="A461" s="147" t="s">
        <v>198</v>
      </c>
      <c r="B461" s="103" t="s">
        <v>199</v>
      </c>
      <c r="C461" s="121"/>
      <c r="D461" s="121"/>
      <c r="E461" s="121"/>
      <c r="F461" s="121"/>
      <c r="G461" s="121"/>
      <c r="H461" s="200">
        <v>50443.3</v>
      </c>
    </row>
    <row r="462" spans="1:8" s="143" customFormat="1" ht="51">
      <c r="A462" s="107" t="s">
        <v>297</v>
      </c>
      <c r="B462" s="103" t="s">
        <v>199</v>
      </c>
      <c r="C462" s="121" t="s">
        <v>298</v>
      </c>
      <c r="D462" s="121" t="s">
        <v>299</v>
      </c>
      <c r="E462" s="121" t="s">
        <v>300</v>
      </c>
      <c r="F462" s="121" t="s">
        <v>301</v>
      </c>
      <c r="G462" s="121"/>
      <c r="H462" s="200">
        <v>5911.1</v>
      </c>
    </row>
    <row r="463" spans="1:8" s="143" customFormat="1" ht="45.75" customHeight="1">
      <c r="A463" s="137" t="s">
        <v>302</v>
      </c>
      <c r="B463" s="103" t="s">
        <v>199</v>
      </c>
      <c r="C463" s="121" t="s">
        <v>298</v>
      </c>
      <c r="D463" s="121" t="s">
        <v>258</v>
      </c>
      <c r="E463" s="121" t="s">
        <v>300</v>
      </c>
      <c r="F463" s="121" t="s">
        <v>301</v>
      </c>
      <c r="G463" s="121"/>
      <c r="H463" s="200">
        <v>4626.3</v>
      </c>
    </row>
    <row r="464" spans="1:8" s="134" customFormat="1" ht="57.75" customHeight="1">
      <c r="A464" s="109" t="s">
        <v>303</v>
      </c>
      <c r="B464" s="105" t="s">
        <v>199</v>
      </c>
      <c r="C464" s="115" t="s">
        <v>298</v>
      </c>
      <c r="D464" s="115" t="s">
        <v>258</v>
      </c>
      <c r="E464" s="115" t="s">
        <v>298</v>
      </c>
      <c r="F464" s="115" t="s">
        <v>301</v>
      </c>
      <c r="G464" s="115"/>
      <c r="H464" s="202">
        <v>4626.3</v>
      </c>
    </row>
    <row r="465" spans="1:8" ht="42.75" customHeight="1">
      <c r="A465" s="174" t="s">
        <v>907</v>
      </c>
      <c r="B465" s="105" t="s">
        <v>199</v>
      </c>
      <c r="C465" s="115" t="s">
        <v>298</v>
      </c>
      <c r="D465" s="115" t="s">
        <v>258</v>
      </c>
      <c r="E465" s="115" t="s">
        <v>298</v>
      </c>
      <c r="F465" s="115" t="s">
        <v>304</v>
      </c>
      <c r="G465" s="115"/>
      <c r="H465" s="202">
        <v>400</v>
      </c>
    </row>
    <row r="466" spans="1:8" s="134" customFormat="1" ht="17.25" customHeight="1">
      <c r="A466" s="114" t="s">
        <v>305</v>
      </c>
      <c r="B466" s="105" t="s">
        <v>199</v>
      </c>
      <c r="C466" s="115" t="s">
        <v>298</v>
      </c>
      <c r="D466" s="115" t="s">
        <v>258</v>
      </c>
      <c r="E466" s="115" t="s">
        <v>298</v>
      </c>
      <c r="F466" s="115" t="s">
        <v>304</v>
      </c>
      <c r="G466" s="115" t="s">
        <v>306</v>
      </c>
      <c r="H466" s="202">
        <v>400</v>
      </c>
    </row>
    <row r="467" spans="1:8" s="134" customFormat="1" ht="47.25" customHeight="1" hidden="1">
      <c r="A467" s="178" t="s">
        <v>307</v>
      </c>
      <c r="B467" s="105" t="s">
        <v>199</v>
      </c>
      <c r="C467" s="115" t="s">
        <v>298</v>
      </c>
      <c r="D467" s="115" t="s">
        <v>258</v>
      </c>
      <c r="E467" s="115" t="s">
        <v>298</v>
      </c>
      <c r="F467" s="115" t="s">
        <v>308</v>
      </c>
      <c r="G467" s="115"/>
      <c r="H467" s="202">
        <v>0</v>
      </c>
    </row>
    <row r="468" spans="1:8" s="134" customFormat="1" ht="21.75" customHeight="1" hidden="1">
      <c r="A468" s="173" t="s">
        <v>305</v>
      </c>
      <c r="B468" s="105" t="s">
        <v>199</v>
      </c>
      <c r="C468" s="115" t="s">
        <v>298</v>
      </c>
      <c r="D468" s="115" t="s">
        <v>258</v>
      </c>
      <c r="E468" s="115" t="s">
        <v>298</v>
      </c>
      <c r="F468" s="115" t="s">
        <v>308</v>
      </c>
      <c r="G468" s="115" t="s">
        <v>306</v>
      </c>
      <c r="H468" s="202">
        <v>0</v>
      </c>
    </row>
    <row r="469" spans="1:8" s="134" customFormat="1" ht="45" customHeight="1">
      <c r="A469" s="210" t="s">
        <v>1067</v>
      </c>
      <c r="B469" s="105" t="s">
        <v>199</v>
      </c>
      <c r="C469" s="115" t="s">
        <v>298</v>
      </c>
      <c r="D469" s="115" t="s">
        <v>258</v>
      </c>
      <c r="E469" s="115" t="s">
        <v>298</v>
      </c>
      <c r="F469" s="115" t="s">
        <v>1358</v>
      </c>
      <c r="G469" s="115"/>
      <c r="H469" s="202">
        <v>3868</v>
      </c>
    </row>
    <row r="470" spans="1:8" s="134" customFormat="1" ht="30.75" customHeight="1">
      <c r="A470" s="168" t="s">
        <v>311</v>
      </c>
      <c r="B470" s="105" t="s">
        <v>199</v>
      </c>
      <c r="C470" s="115" t="s">
        <v>298</v>
      </c>
      <c r="D470" s="115" t="s">
        <v>258</v>
      </c>
      <c r="E470" s="115" t="s">
        <v>298</v>
      </c>
      <c r="F470" s="115" t="s">
        <v>1358</v>
      </c>
      <c r="G470" s="115" t="s">
        <v>312</v>
      </c>
      <c r="H470" s="202">
        <v>3868</v>
      </c>
    </row>
    <row r="471" spans="1:8" s="134" customFormat="1" ht="43.5" customHeight="1">
      <c r="A471" s="210" t="s">
        <v>1067</v>
      </c>
      <c r="B471" s="105" t="s">
        <v>199</v>
      </c>
      <c r="C471" s="115" t="s">
        <v>298</v>
      </c>
      <c r="D471" s="115" t="s">
        <v>258</v>
      </c>
      <c r="E471" s="115" t="s">
        <v>298</v>
      </c>
      <c r="F471" s="115" t="s">
        <v>1066</v>
      </c>
      <c r="G471" s="115"/>
      <c r="H471" s="202">
        <v>358.3</v>
      </c>
    </row>
    <row r="472" spans="1:8" s="134" customFormat="1" ht="33" customHeight="1" hidden="1">
      <c r="A472" s="168" t="s">
        <v>311</v>
      </c>
      <c r="B472" s="105" t="s">
        <v>199</v>
      </c>
      <c r="C472" s="115" t="s">
        <v>298</v>
      </c>
      <c r="D472" s="115" t="s">
        <v>258</v>
      </c>
      <c r="E472" s="115" t="s">
        <v>298</v>
      </c>
      <c r="F472" s="115" t="s">
        <v>1066</v>
      </c>
      <c r="G472" s="115" t="s">
        <v>312</v>
      </c>
      <c r="H472" s="202">
        <v>0</v>
      </c>
    </row>
    <row r="473" spans="1:8" s="134" customFormat="1" ht="21" customHeight="1">
      <c r="A473" s="173" t="s">
        <v>305</v>
      </c>
      <c r="B473" s="105" t="s">
        <v>199</v>
      </c>
      <c r="C473" s="115" t="s">
        <v>298</v>
      </c>
      <c r="D473" s="115" t="s">
        <v>258</v>
      </c>
      <c r="E473" s="115" t="s">
        <v>298</v>
      </c>
      <c r="F473" s="115" t="s">
        <v>1066</v>
      </c>
      <c r="G473" s="115" t="s">
        <v>306</v>
      </c>
      <c r="H473" s="202">
        <v>358.3</v>
      </c>
    </row>
    <row r="474" spans="1:8" s="134" customFormat="1" ht="36.75" customHeight="1" hidden="1">
      <c r="A474" s="67" t="s">
        <v>309</v>
      </c>
      <c r="B474" s="105" t="s">
        <v>199</v>
      </c>
      <c r="C474" s="115" t="s">
        <v>298</v>
      </c>
      <c r="D474" s="115" t="s">
        <v>258</v>
      </c>
      <c r="E474" s="115" t="s">
        <v>298</v>
      </c>
      <c r="F474" s="115" t="s">
        <v>310</v>
      </c>
      <c r="G474" s="115"/>
      <c r="H474" s="202">
        <v>0</v>
      </c>
    </row>
    <row r="475" spans="1:8" s="134" customFormat="1" ht="27" customHeight="1" hidden="1">
      <c r="A475" s="67" t="s">
        <v>311</v>
      </c>
      <c r="B475" s="105" t="s">
        <v>199</v>
      </c>
      <c r="C475" s="115" t="s">
        <v>298</v>
      </c>
      <c r="D475" s="115" t="s">
        <v>258</v>
      </c>
      <c r="E475" s="115" t="s">
        <v>298</v>
      </c>
      <c r="F475" s="115" t="s">
        <v>310</v>
      </c>
      <c r="G475" s="115" t="s">
        <v>312</v>
      </c>
      <c r="H475" s="202">
        <v>0</v>
      </c>
    </row>
    <row r="476" spans="1:8" s="145" customFormat="1" ht="24.75" customHeight="1" hidden="1">
      <c r="A476" s="211" t="s">
        <v>313</v>
      </c>
      <c r="B476" s="103" t="s">
        <v>199</v>
      </c>
      <c r="C476" s="121" t="s">
        <v>298</v>
      </c>
      <c r="D476" s="121" t="s">
        <v>260</v>
      </c>
      <c r="E476" s="121" t="s">
        <v>300</v>
      </c>
      <c r="F476" s="121" t="s">
        <v>301</v>
      </c>
      <c r="G476" s="121"/>
      <c r="H476" s="200">
        <v>0</v>
      </c>
    </row>
    <row r="477" spans="1:8" ht="26.25" customHeight="1" hidden="1">
      <c r="A477" s="104" t="s">
        <v>314</v>
      </c>
      <c r="B477" s="105" t="s">
        <v>199</v>
      </c>
      <c r="C477" s="115" t="s">
        <v>298</v>
      </c>
      <c r="D477" s="115" t="s">
        <v>260</v>
      </c>
      <c r="E477" s="115" t="s">
        <v>298</v>
      </c>
      <c r="F477" s="115" t="s">
        <v>301</v>
      </c>
      <c r="G477" s="115"/>
      <c r="H477" s="202">
        <v>0</v>
      </c>
    </row>
    <row r="478" spans="1:8" s="145" customFormat="1" ht="27" customHeight="1" hidden="1">
      <c r="A478" s="110" t="s">
        <v>315</v>
      </c>
      <c r="B478" s="105" t="s">
        <v>199</v>
      </c>
      <c r="C478" s="115" t="s">
        <v>298</v>
      </c>
      <c r="D478" s="115" t="s">
        <v>260</v>
      </c>
      <c r="E478" s="115" t="s">
        <v>298</v>
      </c>
      <c r="F478" s="115" t="s">
        <v>316</v>
      </c>
      <c r="G478" s="115"/>
      <c r="H478" s="202">
        <v>0</v>
      </c>
    </row>
    <row r="479" spans="1:8" ht="25.5" customHeight="1" hidden="1">
      <c r="A479" s="110" t="s">
        <v>317</v>
      </c>
      <c r="B479" s="105" t="s">
        <v>199</v>
      </c>
      <c r="C479" s="115" t="s">
        <v>298</v>
      </c>
      <c r="D479" s="115" t="s">
        <v>260</v>
      </c>
      <c r="E479" s="115" t="s">
        <v>298</v>
      </c>
      <c r="F479" s="115" t="s">
        <v>316</v>
      </c>
      <c r="G479" s="115" t="s">
        <v>306</v>
      </c>
      <c r="H479" s="202">
        <v>0</v>
      </c>
    </row>
    <row r="480" spans="1:8" ht="21" customHeight="1" hidden="1">
      <c r="A480" s="104" t="s">
        <v>282</v>
      </c>
      <c r="B480" s="105" t="s">
        <v>199</v>
      </c>
      <c r="C480" s="115" t="s">
        <v>298</v>
      </c>
      <c r="D480" s="115" t="s">
        <v>260</v>
      </c>
      <c r="E480" s="115" t="s">
        <v>298</v>
      </c>
      <c r="F480" s="115" t="s">
        <v>320</v>
      </c>
      <c r="G480" s="115"/>
      <c r="H480" s="202">
        <v>0</v>
      </c>
    </row>
    <row r="481" spans="1:8" ht="27.75" customHeight="1" hidden="1">
      <c r="A481" s="104" t="s">
        <v>317</v>
      </c>
      <c r="B481" s="105" t="s">
        <v>199</v>
      </c>
      <c r="C481" s="115" t="s">
        <v>298</v>
      </c>
      <c r="D481" s="115" t="s">
        <v>260</v>
      </c>
      <c r="E481" s="115" t="s">
        <v>298</v>
      </c>
      <c r="F481" s="115" t="s">
        <v>320</v>
      </c>
      <c r="G481" s="115" t="s">
        <v>306</v>
      </c>
      <c r="H481" s="202">
        <v>0</v>
      </c>
    </row>
    <row r="482" spans="1:8" ht="24" customHeight="1" hidden="1">
      <c r="A482" s="104" t="s">
        <v>318</v>
      </c>
      <c r="B482" s="105" t="s">
        <v>199</v>
      </c>
      <c r="C482" s="115" t="s">
        <v>298</v>
      </c>
      <c r="D482" s="115" t="s">
        <v>260</v>
      </c>
      <c r="E482" s="115" t="s">
        <v>298</v>
      </c>
      <c r="F482" s="115" t="s">
        <v>319</v>
      </c>
      <c r="G482" s="115"/>
      <c r="H482" s="202">
        <v>0</v>
      </c>
    </row>
    <row r="483" spans="1:8" ht="24" customHeight="1" hidden="1">
      <c r="A483" s="104" t="s">
        <v>317</v>
      </c>
      <c r="B483" s="105" t="s">
        <v>199</v>
      </c>
      <c r="C483" s="115" t="s">
        <v>298</v>
      </c>
      <c r="D483" s="115" t="s">
        <v>260</v>
      </c>
      <c r="E483" s="115" t="s">
        <v>298</v>
      </c>
      <c r="F483" s="115" t="s">
        <v>319</v>
      </c>
      <c r="G483" s="115" t="s">
        <v>306</v>
      </c>
      <c r="H483" s="202">
        <v>0</v>
      </c>
    </row>
    <row r="484" spans="1:8" ht="30.75" customHeight="1">
      <c r="A484" s="150" t="s">
        <v>321</v>
      </c>
      <c r="B484" s="103" t="s">
        <v>199</v>
      </c>
      <c r="C484" s="121" t="s">
        <v>298</v>
      </c>
      <c r="D484" s="121" t="s">
        <v>262</v>
      </c>
      <c r="E484" s="121" t="s">
        <v>300</v>
      </c>
      <c r="F484" s="121" t="s">
        <v>301</v>
      </c>
      <c r="G484" s="121"/>
      <c r="H484" s="200">
        <v>1284.8000000000002</v>
      </c>
    </row>
    <row r="485" spans="1:8" ht="41.25" customHeight="1">
      <c r="A485" s="104" t="s">
        <v>908</v>
      </c>
      <c r="B485" s="105" t="s">
        <v>199</v>
      </c>
      <c r="C485" s="115" t="s">
        <v>298</v>
      </c>
      <c r="D485" s="115" t="s">
        <v>262</v>
      </c>
      <c r="E485" s="115" t="s">
        <v>298</v>
      </c>
      <c r="F485" s="115" t="s">
        <v>301</v>
      </c>
      <c r="G485" s="115"/>
      <c r="H485" s="202">
        <v>1284.8000000000002</v>
      </c>
    </row>
    <row r="486" spans="1:8" ht="45" customHeight="1">
      <c r="A486" s="104" t="s">
        <v>282</v>
      </c>
      <c r="B486" s="105" t="s">
        <v>199</v>
      </c>
      <c r="C486" s="115" t="s">
        <v>298</v>
      </c>
      <c r="D486" s="115" t="s">
        <v>262</v>
      </c>
      <c r="E486" s="115" t="s">
        <v>298</v>
      </c>
      <c r="F486" s="115" t="s">
        <v>320</v>
      </c>
      <c r="G486" s="115"/>
      <c r="H486" s="202">
        <v>1024.6000000000001</v>
      </c>
    </row>
    <row r="487" spans="1:8" ht="14.25" customHeight="1">
      <c r="A487" s="104" t="s">
        <v>317</v>
      </c>
      <c r="B487" s="105" t="s">
        <v>199</v>
      </c>
      <c r="C487" s="115" t="s">
        <v>298</v>
      </c>
      <c r="D487" s="115" t="s">
        <v>262</v>
      </c>
      <c r="E487" s="115" t="s">
        <v>298</v>
      </c>
      <c r="F487" s="115" t="s">
        <v>320</v>
      </c>
      <c r="G487" s="115" t="s">
        <v>306</v>
      </c>
      <c r="H487" s="202">
        <v>1024.6000000000001</v>
      </c>
    </row>
    <row r="488" spans="1:8" ht="19.5" customHeight="1">
      <c r="A488" s="104" t="s">
        <v>323</v>
      </c>
      <c r="B488" s="105" t="s">
        <v>199</v>
      </c>
      <c r="C488" s="115" t="s">
        <v>298</v>
      </c>
      <c r="D488" s="115" t="s">
        <v>262</v>
      </c>
      <c r="E488" s="115" t="s">
        <v>298</v>
      </c>
      <c r="F488" s="115" t="s">
        <v>324</v>
      </c>
      <c r="G488" s="115"/>
      <c r="H488" s="202">
        <v>260.2</v>
      </c>
    </row>
    <row r="489" spans="1:8" ht="18" customHeight="1">
      <c r="A489" s="104" t="s">
        <v>317</v>
      </c>
      <c r="B489" s="105" t="s">
        <v>199</v>
      </c>
      <c r="C489" s="115" t="s">
        <v>298</v>
      </c>
      <c r="D489" s="115" t="s">
        <v>262</v>
      </c>
      <c r="E489" s="115" t="s">
        <v>298</v>
      </c>
      <c r="F489" s="115" t="s">
        <v>324</v>
      </c>
      <c r="G489" s="115" t="s">
        <v>306</v>
      </c>
      <c r="H489" s="202">
        <v>260.2</v>
      </c>
    </row>
    <row r="490" spans="1:8" ht="18" customHeight="1">
      <c r="A490" s="169" t="s">
        <v>820</v>
      </c>
      <c r="B490" s="103" t="s">
        <v>199</v>
      </c>
      <c r="C490" s="103" t="s">
        <v>821</v>
      </c>
      <c r="D490" s="103" t="s">
        <v>299</v>
      </c>
      <c r="E490" s="121" t="s">
        <v>300</v>
      </c>
      <c r="F490" s="103" t="s">
        <v>301</v>
      </c>
      <c r="G490" s="126"/>
      <c r="H490" s="200">
        <v>618.2</v>
      </c>
    </row>
    <row r="491" spans="1:8" ht="18" customHeight="1">
      <c r="A491" s="212" t="s">
        <v>788</v>
      </c>
      <c r="B491" s="103" t="s">
        <v>199</v>
      </c>
      <c r="C491" s="103" t="s">
        <v>821</v>
      </c>
      <c r="D491" s="103" t="s">
        <v>634</v>
      </c>
      <c r="E491" s="121" t="s">
        <v>300</v>
      </c>
      <c r="F491" s="103" t="s">
        <v>301</v>
      </c>
      <c r="G491" s="126"/>
      <c r="H491" s="200">
        <v>618.2</v>
      </c>
    </row>
    <row r="492" spans="1:8" ht="19.5" customHeight="1">
      <c r="A492" s="210" t="s">
        <v>788</v>
      </c>
      <c r="B492" s="105" t="s">
        <v>199</v>
      </c>
      <c r="C492" s="105" t="s">
        <v>821</v>
      </c>
      <c r="D492" s="105" t="s">
        <v>634</v>
      </c>
      <c r="E492" s="115" t="s">
        <v>298</v>
      </c>
      <c r="F492" s="105" t="s">
        <v>301</v>
      </c>
      <c r="G492" s="126"/>
      <c r="H492" s="202">
        <v>618.2</v>
      </c>
    </row>
    <row r="493" spans="1:8" ht="20.25" customHeight="1">
      <c r="A493" s="210" t="s">
        <v>1354</v>
      </c>
      <c r="B493" s="105" t="s">
        <v>199</v>
      </c>
      <c r="C493" s="105" t="s">
        <v>821</v>
      </c>
      <c r="D493" s="105" t="s">
        <v>634</v>
      </c>
      <c r="E493" s="115" t="s">
        <v>298</v>
      </c>
      <c r="F493" s="105" t="s">
        <v>1353</v>
      </c>
      <c r="G493" s="126"/>
      <c r="H493" s="202">
        <v>100</v>
      </c>
    </row>
    <row r="494" spans="1:8" ht="32.25" customHeight="1">
      <c r="A494" s="114" t="s">
        <v>311</v>
      </c>
      <c r="B494" s="105" t="s">
        <v>199</v>
      </c>
      <c r="C494" s="105" t="s">
        <v>821</v>
      </c>
      <c r="D494" s="105" t="s">
        <v>634</v>
      </c>
      <c r="E494" s="115" t="s">
        <v>298</v>
      </c>
      <c r="F494" s="105" t="s">
        <v>1353</v>
      </c>
      <c r="G494" s="126">
        <v>240</v>
      </c>
      <c r="H494" s="202">
        <v>100</v>
      </c>
    </row>
    <row r="495" spans="1:8" ht="45" customHeight="1">
      <c r="A495" s="168" t="s">
        <v>280</v>
      </c>
      <c r="B495" s="105" t="s">
        <v>199</v>
      </c>
      <c r="C495" s="115" t="s">
        <v>821</v>
      </c>
      <c r="D495" s="115" t="s">
        <v>634</v>
      </c>
      <c r="E495" s="115" t="s">
        <v>298</v>
      </c>
      <c r="F495" s="115" t="s">
        <v>304</v>
      </c>
      <c r="G495" s="115"/>
      <c r="H495" s="202">
        <v>220</v>
      </c>
    </row>
    <row r="496" spans="1:8" ht="18" customHeight="1">
      <c r="A496" s="173" t="s">
        <v>305</v>
      </c>
      <c r="B496" s="105" t="s">
        <v>199</v>
      </c>
      <c r="C496" s="115" t="s">
        <v>821</v>
      </c>
      <c r="D496" s="115" t="s">
        <v>634</v>
      </c>
      <c r="E496" s="115" t="s">
        <v>298</v>
      </c>
      <c r="F496" s="115" t="s">
        <v>304</v>
      </c>
      <c r="G496" s="115" t="s">
        <v>306</v>
      </c>
      <c r="H496" s="202">
        <v>220</v>
      </c>
    </row>
    <row r="497" spans="1:8" ht="48.75" customHeight="1">
      <c r="A497" s="114" t="s">
        <v>1240</v>
      </c>
      <c r="B497" s="105" t="s">
        <v>199</v>
      </c>
      <c r="C497" s="105" t="s">
        <v>821</v>
      </c>
      <c r="D497" s="105" t="s">
        <v>634</v>
      </c>
      <c r="E497" s="115" t="s">
        <v>298</v>
      </c>
      <c r="F497" s="105" t="s">
        <v>1241</v>
      </c>
      <c r="G497" s="126"/>
      <c r="H497" s="202">
        <v>298.2</v>
      </c>
    </row>
    <row r="498" spans="1:8" ht="31.5" customHeight="1">
      <c r="A498" s="114" t="s">
        <v>311</v>
      </c>
      <c r="B498" s="105" t="s">
        <v>199</v>
      </c>
      <c r="C498" s="105" t="s">
        <v>821</v>
      </c>
      <c r="D498" s="105" t="s">
        <v>634</v>
      </c>
      <c r="E498" s="115" t="s">
        <v>298</v>
      </c>
      <c r="F498" s="105" t="s">
        <v>1241</v>
      </c>
      <c r="G498" s="126">
        <v>240</v>
      </c>
      <c r="H498" s="202">
        <v>298.2</v>
      </c>
    </row>
    <row r="499" spans="1:8" ht="57" customHeight="1">
      <c r="A499" s="345" t="s">
        <v>1232</v>
      </c>
      <c r="B499" s="103" t="s">
        <v>199</v>
      </c>
      <c r="C499" s="103" t="s">
        <v>1342</v>
      </c>
      <c r="D499" s="103" t="s">
        <v>299</v>
      </c>
      <c r="E499" s="121" t="s">
        <v>300</v>
      </c>
      <c r="F499" s="103" t="s">
        <v>301</v>
      </c>
      <c r="G499" s="142"/>
      <c r="H499" s="200">
        <v>43914</v>
      </c>
    </row>
    <row r="500" spans="1:8" ht="18" customHeight="1">
      <c r="A500" s="348" t="s">
        <v>1233</v>
      </c>
      <c r="B500" s="103" t="s">
        <v>199</v>
      </c>
      <c r="C500" s="103" t="s">
        <v>1342</v>
      </c>
      <c r="D500" s="103" t="s">
        <v>260</v>
      </c>
      <c r="E500" s="121" t="s">
        <v>300</v>
      </c>
      <c r="F500" s="103" t="s">
        <v>301</v>
      </c>
      <c r="G500" s="142"/>
      <c r="H500" s="200">
        <v>43914</v>
      </c>
    </row>
    <row r="501" spans="1:8" ht="44.25" customHeight="1">
      <c r="A501" s="349" t="s">
        <v>1234</v>
      </c>
      <c r="B501" s="105" t="s">
        <v>199</v>
      </c>
      <c r="C501" s="105" t="s">
        <v>1342</v>
      </c>
      <c r="D501" s="105" t="s">
        <v>260</v>
      </c>
      <c r="E501" s="115" t="s">
        <v>298</v>
      </c>
      <c r="F501" s="105" t="s">
        <v>301</v>
      </c>
      <c r="G501" s="126"/>
      <c r="H501" s="202">
        <v>43914</v>
      </c>
    </row>
    <row r="502" spans="1:8" ht="49.5" customHeight="1">
      <c r="A502" s="114" t="s">
        <v>1235</v>
      </c>
      <c r="B502" s="105" t="s">
        <v>199</v>
      </c>
      <c r="C502" s="105" t="s">
        <v>1342</v>
      </c>
      <c r="D502" s="105" t="s">
        <v>260</v>
      </c>
      <c r="E502" s="115" t="s">
        <v>298</v>
      </c>
      <c r="F502" s="105" t="s">
        <v>1236</v>
      </c>
      <c r="G502" s="126"/>
      <c r="H502" s="202">
        <v>38796.1</v>
      </c>
    </row>
    <row r="503" spans="1:8" ht="19.5" customHeight="1">
      <c r="A503" s="114" t="s">
        <v>346</v>
      </c>
      <c r="B503" s="105" t="s">
        <v>199</v>
      </c>
      <c r="C503" s="105" t="s">
        <v>1342</v>
      </c>
      <c r="D503" s="105" t="s">
        <v>260</v>
      </c>
      <c r="E503" s="115" t="s">
        <v>298</v>
      </c>
      <c r="F503" s="105" t="s">
        <v>1236</v>
      </c>
      <c r="G503" s="126">
        <v>410</v>
      </c>
      <c r="H503" s="202">
        <v>38796.1</v>
      </c>
    </row>
    <row r="504" spans="1:8" ht="72" customHeight="1">
      <c r="A504" s="114" t="s">
        <v>1237</v>
      </c>
      <c r="B504" s="105" t="s">
        <v>199</v>
      </c>
      <c r="C504" s="105" t="s">
        <v>1342</v>
      </c>
      <c r="D504" s="105" t="s">
        <v>260</v>
      </c>
      <c r="E504" s="115" t="s">
        <v>298</v>
      </c>
      <c r="F504" s="105" t="s">
        <v>1238</v>
      </c>
      <c r="G504" s="126"/>
      <c r="H504" s="202">
        <v>2474.1</v>
      </c>
    </row>
    <row r="505" spans="1:8" ht="18.75" customHeight="1">
      <c r="A505" s="114" t="s">
        <v>346</v>
      </c>
      <c r="B505" s="105" t="s">
        <v>199</v>
      </c>
      <c r="C505" s="105" t="s">
        <v>1342</v>
      </c>
      <c r="D505" s="105" t="s">
        <v>260</v>
      </c>
      <c r="E505" s="115" t="s">
        <v>298</v>
      </c>
      <c r="F505" s="105" t="s">
        <v>1238</v>
      </c>
      <c r="G505" s="126">
        <v>410</v>
      </c>
      <c r="H505" s="202">
        <v>2474.1</v>
      </c>
    </row>
    <row r="506" spans="1:8" ht="48" customHeight="1">
      <c r="A506" s="349" t="s">
        <v>1235</v>
      </c>
      <c r="B506" s="105" t="s">
        <v>199</v>
      </c>
      <c r="C506" s="105" t="s">
        <v>1342</v>
      </c>
      <c r="D506" s="105" t="s">
        <v>260</v>
      </c>
      <c r="E506" s="115" t="s">
        <v>298</v>
      </c>
      <c r="F506" s="105" t="s">
        <v>1239</v>
      </c>
      <c r="G506" s="126"/>
      <c r="H506" s="202">
        <v>2643.8</v>
      </c>
    </row>
    <row r="507" spans="1:8" ht="21" customHeight="1">
      <c r="A507" s="114" t="s">
        <v>346</v>
      </c>
      <c r="B507" s="105" t="s">
        <v>199</v>
      </c>
      <c r="C507" s="105" t="s">
        <v>1342</v>
      </c>
      <c r="D507" s="105" t="s">
        <v>260</v>
      </c>
      <c r="E507" s="115" t="s">
        <v>298</v>
      </c>
      <c r="F507" s="105" t="s">
        <v>1239</v>
      </c>
      <c r="G507" s="126">
        <v>410</v>
      </c>
      <c r="H507" s="202">
        <v>2643.8</v>
      </c>
    </row>
    <row r="508" spans="1:8" s="120" customFormat="1" ht="17.25" customHeight="1">
      <c r="A508" s="107" t="s">
        <v>200</v>
      </c>
      <c r="B508" s="103" t="s">
        <v>201</v>
      </c>
      <c r="C508" s="121"/>
      <c r="D508" s="121"/>
      <c r="E508" s="121"/>
      <c r="F508" s="121"/>
      <c r="G508" s="121"/>
      <c r="H508" s="200">
        <v>11657.099999999999</v>
      </c>
    </row>
    <row r="509" spans="1:8" s="120" customFormat="1" ht="67.5" customHeight="1">
      <c r="A509" s="107" t="s">
        <v>297</v>
      </c>
      <c r="B509" s="103" t="s">
        <v>201</v>
      </c>
      <c r="C509" s="121" t="s">
        <v>298</v>
      </c>
      <c r="D509" s="121" t="s">
        <v>299</v>
      </c>
      <c r="E509" s="121" t="s">
        <v>300</v>
      </c>
      <c r="F509" s="121" t="s">
        <v>301</v>
      </c>
      <c r="G509" s="121"/>
      <c r="H509" s="200">
        <v>750</v>
      </c>
    </row>
    <row r="510" spans="1:8" s="120" customFormat="1" ht="42" customHeight="1">
      <c r="A510" s="137" t="s">
        <v>302</v>
      </c>
      <c r="B510" s="103" t="s">
        <v>201</v>
      </c>
      <c r="C510" s="121" t="s">
        <v>298</v>
      </c>
      <c r="D510" s="121" t="s">
        <v>258</v>
      </c>
      <c r="E510" s="121" t="s">
        <v>300</v>
      </c>
      <c r="F510" s="121" t="s">
        <v>301</v>
      </c>
      <c r="G510" s="121"/>
      <c r="H510" s="200">
        <v>750</v>
      </c>
    </row>
    <row r="511" spans="1:8" s="120" customFormat="1" ht="55.5" customHeight="1">
      <c r="A511" s="109" t="s">
        <v>303</v>
      </c>
      <c r="B511" s="105" t="s">
        <v>201</v>
      </c>
      <c r="C511" s="115" t="s">
        <v>298</v>
      </c>
      <c r="D511" s="115" t="s">
        <v>258</v>
      </c>
      <c r="E511" s="115" t="s">
        <v>298</v>
      </c>
      <c r="F511" s="115" t="s">
        <v>301</v>
      </c>
      <c r="G511" s="121"/>
      <c r="H511" s="202">
        <v>750</v>
      </c>
    </row>
    <row r="512" spans="1:8" s="120" customFormat="1" ht="40.5" customHeight="1">
      <c r="A512" s="175" t="s">
        <v>307</v>
      </c>
      <c r="B512" s="105" t="s">
        <v>201</v>
      </c>
      <c r="C512" s="115" t="s">
        <v>298</v>
      </c>
      <c r="D512" s="115" t="s">
        <v>258</v>
      </c>
      <c r="E512" s="115" t="s">
        <v>298</v>
      </c>
      <c r="F512" s="115" t="s">
        <v>308</v>
      </c>
      <c r="G512" s="115"/>
      <c r="H512" s="202">
        <v>750</v>
      </c>
    </row>
    <row r="513" spans="1:8" s="120" customFormat="1" ht="19.5" customHeight="1">
      <c r="A513" s="114" t="s">
        <v>305</v>
      </c>
      <c r="B513" s="105" t="s">
        <v>201</v>
      </c>
      <c r="C513" s="115" t="s">
        <v>298</v>
      </c>
      <c r="D513" s="115" t="s">
        <v>258</v>
      </c>
      <c r="E513" s="115" t="s">
        <v>298</v>
      </c>
      <c r="F513" s="115" t="s">
        <v>308</v>
      </c>
      <c r="G513" s="115" t="s">
        <v>306</v>
      </c>
      <c r="H513" s="202">
        <v>750</v>
      </c>
    </row>
    <row r="514" spans="1:8" ht="18" customHeight="1">
      <c r="A514" s="107" t="s">
        <v>820</v>
      </c>
      <c r="B514" s="103" t="s">
        <v>201</v>
      </c>
      <c r="C514" s="103" t="s">
        <v>821</v>
      </c>
      <c r="D514" s="103" t="s">
        <v>299</v>
      </c>
      <c r="E514" s="103" t="s">
        <v>300</v>
      </c>
      <c r="F514" s="121" t="s">
        <v>301</v>
      </c>
      <c r="G514" s="121"/>
      <c r="H514" s="200">
        <v>10907.099999999999</v>
      </c>
    </row>
    <row r="515" spans="1:8" ht="15" customHeight="1">
      <c r="A515" s="140" t="s">
        <v>788</v>
      </c>
      <c r="B515" s="103" t="s">
        <v>201</v>
      </c>
      <c r="C515" s="121" t="s">
        <v>821</v>
      </c>
      <c r="D515" s="121" t="s">
        <v>634</v>
      </c>
      <c r="E515" s="121" t="s">
        <v>300</v>
      </c>
      <c r="F515" s="121" t="s">
        <v>301</v>
      </c>
      <c r="G515" s="121"/>
      <c r="H515" s="200">
        <v>10907.099999999999</v>
      </c>
    </row>
    <row r="516" spans="1:8" s="143" customFormat="1" ht="15" customHeight="1">
      <c r="A516" s="107" t="s">
        <v>788</v>
      </c>
      <c r="B516" s="457" t="s">
        <v>201</v>
      </c>
      <c r="C516" s="144" t="s">
        <v>821</v>
      </c>
      <c r="D516" s="144" t="s">
        <v>634</v>
      </c>
      <c r="E516" s="144" t="s">
        <v>298</v>
      </c>
      <c r="F516" s="121" t="s">
        <v>301</v>
      </c>
      <c r="G516" s="121"/>
      <c r="H516" s="200">
        <v>10907.099999999999</v>
      </c>
    </row>
    <row r="517" spans="1:8" ht="49.5" customHeight="1" hidden="1">
      <c r="A517" s="67" t="s">
        <v>838</v>
      </c>
      <c r="B517" s="452" t="s">
        <v>201</v>
      </c>
      <c r="C517" s="127" t="s">
        <v>821</v>
      </c>
      <c r="D517" s="127" t="s">
        <v>634</v>
      </c>
      <c r="E517" s="127" t="s">
        <v>298</v>
      </c>
      <c r="F517" s="115" t="s">
        <v>839</v>
      </c>
      <c r="G517" s="115"/>
      <c r="H517" s="202">
        <v>0</v>
      </c>
    </row>
    <row r="518" spans="1:8" ht="29.25" customHeight="1" hidden="1">
      <c r="A518" s="67" t="s">
        <v>311</v>
      </c>
      <c r="B518" s="452" t="s">
        <v>201</v>
      </c>
      <c r="C518" s="127" t="s">
        <v>821</v>
      </c>
      <c r="D518" s="127" t="s">
        <v>634</v>
      </c>
      <c r="E518" s="127" t="s">
        <v>298</v>
      </c>
      <c r="F518" s="115" t="s">
        <v>839</v>
      </c>
      <c r="G518" s="115" t="s">
        <v>312</v>
      </c>
      <c r="H518" s="202">
        <v>0</v>
      </c>
    </row>
    <row r="519" spans="1:8" ht="42.75" customHeight="1">
      <c r="A519" s="117" t="s">
        <v>413</v>
      </c>
      <c r="B519" s="452" t="s">
        <v>201</v>
      </c>
      <c r="C519" s="127" t="s">
        <v>821</v>
      </c>
      <c r="D519" s="127" t="s">
        <v>634</v>
      </c>
      <c r="E519" s="127" t="s">
        <v>298</v>
      </c>
      <c r="F519" s="115" t="s">
        <v>414</v>
      </c>
      <c r="G519" s="115"/>
      <c r="H519" s="202">
        <v>1442</v>
      </c>
    </row>
    <row r="520" spans="1:8" ht="18" customHeight="1">
      <c r="A520" s="104" t="s">
        <v>317</v>
      </c>
      <c r="B520" s="452" t="s">
        <v>201</v>
      </c>
      <c r="C520" s="127" t="s">
        <v>821</v>
      </c>
      <c r="D520" s="127" t="s">
        <v>634</v>
      </c>
      <c r="E520" s="127" t="s">
        <v>298</v>
      </c>
      <c r="F520" s="115" t="s">
        <v>414</v>
      </c>
      <c r="G520" s="115" t="s">
        <v>306</v>
      </c>
      <c r="H520" s="202">
        <v>1442</v>
      </c>
    </row>
    <row r="521" spans="1:8" ht="30.75" customHeight="1">
      <c r="A521" s="114" t="s">
        <v>870</v>
      </c>
      <c r="B521" s="452" t="s">
        <v>201</v>
      </c>
      <c r="C521" s="127" t="s">
        <v>821</v>
      </c>
      <c r="D521" s="127" t="s">
        <v>634</v>
      </c>
      <c r="E521" s="127" t="s">
        <v>298</v>
      </c>
      <c r="F521" s="115" t="s">
        <v>871</v>
      </c>
      <c r="G521" s="115"/>
      <c r="H521" s="202">
        <v>3858.4</v>
      </c>
    </row>
    <row r="522" spans="1:8" ht="18" customHeight="1">
      <c r="A522" s="104" t="s">
        <v>317</v>
      </c>
      <c r="B522" s="452" t="s">
        <v>201</v>
      </c>
      <c r="C522" s="127" t="s">
        <v>821</v>
      </c>
      <c r="D522" s="127" t="s">
        <v>634</v>
      </c>
      <c r="E522" s="127" t="s">
        <v>298</v>
      </c>
      <c r="F522" s="115" t="s">
        <v>871</v>
      </c>
      <c r="G522" s="115" t="s">
        <v>306</v>
      </c>
      <c r="H522" s="202">
        <v>3858.4</v>
      </c>
    </row>
    <row r="523" spans="1:8" ht="45" customHeight="1">
      <c r="A523" s="353" t="s">
        <v>1349</v>
      </c>
      <c r="B523" s="105" t="s">
        <v>201</v>
      </c>
      <c r="C523" s="115" t="s">
        <v>822</v>
      </c>
      <c r="D523" s="115" t="s">
        <v>634</v>
      </c>
      <c r="E523" s="115" t="s">
        <v>298</v>
      </c>
      <c r="F523" s="115" t="s">
        <v>1360</v>
      </c>
      <c r="G523" s="115"/>
      <c r="H523" s="202">
        <v>3102.5</v>
      </c>
    </row>
    <row r="524" spans="1:8" ht="17.25" customHeight="1">
      <c r="A524" s="171" t="s">
        <v>317</v>
      </c>
      <c r="B524" s="105" t="s">
        <v>201</v>
      </c>
      <c r="C524" s="115" t="s">
        <v>822</v>
      </c>
      <c r="D524" s="115" t="s">
        <v>634</v>
      </c>
      <c r="E524" s="115" t="s">
        <v>298</v>
      </c>
      <c r="F524" s="115" t="s">
        <v>1360</v>
      </c>
      <c r="G524" s="115" t="s">
        <v>306</v>
      </c>
      <c r="H524" s="202">
        <v>3102.5</v>
      </c>
    </row>
    <row r="525" spans="1:8" ht="47.25" customHeight="1">
      <c r="A525" s="114" t="s">
        <v>1242</v>
      </c>
      <c r="B525" s="105" t="s">
        <v>201</v>
      </c>
      <c r="C525" s="105" t="s">
        <v>821</v>
      </c>
      <c r="D525" s="105" t="s">
        <v>634</v>
      </c>
      <c r="E525" s="115" t="s">
        <v>298</v>
      </c>
      <c r="F525" s="105" t="s">
        <v>1243</v>
      </c>
      <c r="G525" s="126"/>
      <c r="H525" s="202">
        <v>2504.2</v>
      </c>
    </row>
    <row r="526" spans="1:8" ht="31.5" customHeight="1">
      <c r="A526" s="114" t="s">
        <v>311</v>
      </c>
      <c r="B526" s="105" t="s">
        <v>201</v>
      </c>
      <c r="C526" s="105" t="s">
        <v>821</v>
      </c>
      <c r="D526" s="105" t="s">
        <v>634</v>
      </c>
      <c r="E526" s="115" t="s">
        <v>298</v>
      </c>
      <c r="F526" s="105" t="s">
        <v>1243</v>
      </c>
      <c r="G526" s="126">
        <v>240</v>
      </c>
      <c r="H526" s="202">
        <v>2504.2</v>
      </c>
    </row>
    <row r="527" spans="1:8" s="120" customFormat="1" ht="17.25" customHeight="1">
      <c r="A527" s="107" t="s">
        <v>868</v>
      </c>
      <c r="B527" s="103" t="s">
        <v>203</v>
      </c>
      <c r="C527" s="121"/>
      <c r="D527" s="121"/>
      <c r="E527" s="121"/>
      <c r="F527" s="121"/>
      <c r="G527" s="121"/>
      <c r="H527" s="200">
        <v>2511</v>
      </c>
    </row>
    <row r="528" spans="1:8" s="143" customFormat="1" ht="12.75">
      <c r="A528" s="107" t="s">
        <v>820</v>
      </c>
      <c r="B528" s="103" t="s">
        <v>203</v>
      </c>
      <c r="C528" s="121" t="s">
        <v>821</v>
      </c>
      <c r="D528" s="121" t="s">
        <v>299</v>
      </c>
      <c r="E528" s="121" t="s">
        <v>300</v>
      </c>
      <c r="F528" s="121" t="s">
        <v>301</v>
      </c>
      <c r="G528" s="121"/>
      <c r="H528" s="200">
        <v>2511</v>
      </c>
    </row>
    <row r="529" spans="1:8" s="143" customFormat="1" ht="12.75">
      <c r="A529" s="137" t="s">
        <v>788</v>
      </c>
      <c r="B529" s="103" t="s">
        <v>203</v>
      </c>
      <c r="C529" s="121" t="s">
        <v>821</v>
      </c>
      <c r="D529" s="121" t="s">
        <v>634</v>
      </c>
      <c r="E529" s="121" t="s">
        <v>300</v>
      </c>
      <c r="F529" s="121" t="s">
        <v>301</v>
      </c>
      <c r="G529" s="121"/>
      <c r="H529" s="200">
        <v>2511</v>
      </c>
    </row>
    <row r="530" spans="1:8" s="143" customFormat="1" ht="12.75">
      <c r="A530" s="137" t="s">
        <v>788</v>
      </c>
      <c r="B530" s="103" t="s">
        <v>203</v>
      </c>
      <c r="C530" s="121" t="s">
        <v>821</v>
      </c>
      <c r="D530" s="121" t="s">
        <v>634</v>
      </c>
      <c r="E530" s="121" t="s">
        <v>298</v>
      </c>
      <c r="F530" s="121" t="s">
        <v>301</v>
      </c>
      <c r="G530" s="121"/>
      <c r="H530" s="200">
        <v>2511</v>
      </c>
    </row>
    <row r="531" spans="1:8" ht="25.5">
      <c r="A531" s="110" t="s">
        <v>805</v>
      </c>
      <c r="B531" s="105" t="s">
        <v>203</v>
      </c>
      <c r="C531" s="115" t="s">
        <v>821</v>
      </c>
      <c r="D531" s="115" t="s">
        <v>634</v>
      </c>
      <c r="E531" s="115" t="s">
        <v>298</v>
      </c>
      <c r="F531" s="115" t="s">
        <v>806</v>
      </c>
      <c r="G531" s="115"/>
      <c r="H531" s="202">
        <v>2011</v>
      </c>
    </row>
    <row r="532" spans="1:8" ht="25.5">
      <c r="A532" s="114" t="s">
        <v>311</v>
      </c>
      <c r="B532" s="105" t="s">
        <v>203</v>
      </c>
      <c r="C532" s="115" t="s">
        <v>821</v>
      </c>
      <c r="D532" s="115" t="s">
        <v>634</v>
      </c>
      <c r="E532" s="115" t="s">
        <v>298</v>
      </c>
      <c r="F532" s="115" t="s">
        <v>806</v>
      </c>
      <c r="G532" s="115" t="s">
        <v>312</v>
      </c>
      <c r="H532" s="202">
        <v>2011</v>
      </c>
    </row>
    <row r="533" spans="1:8" ht="42.75" customHeight="1">
      <c r="A533" s="168" t="s">
        <v>413</v>
      </c>
      <c r="B533" s="105" t="s">
        <v>203</v>
      </c>
      <c r="C533" s="115" t="s">
        <v>821</v>
      </c>
      <c r="D533" s="115" t="s">
        <v>634</v>
      </c>
      <c r="E533" s="115" t="s">
        <v>298</v>
      </c>
      <c r="F533" s="115" t="s">
        <v>414</v>
      </c>
      <c r="G533" s="115"/>
      <c r="H533" s="202">
        <v>500</v>
      </c>
    </row>
    <row r="534" spans="1:8" ht="14.25" customHeight="1">
      <c r="A534" s="171" t="s">
        <v>317</v>
      </c>
      <c r="B534" s="105" t="s">
        <v>203</v>
      </c>
      <c r="C534" s="115" t="s">
        <v>821</v>
      </c>
      <c r="D534" s="115" t="s">
        <v>634</v>
      </c>
      <c r="E534" s="115" t="s">
        <v>298</v>
      </c>
      <c r="F534" s="115" t="s">
        <v>414</v>
      </c>
      <c r="G534" s="115" t="s">
        <v>306</v>
      </c>
      <c r="H534" s="202">
        <v>500</v>
      </c>
    </row>
    <row r="535" spans="1:8" s="120" customFormat="1" ht="12.75">
      <c r="A535" s="107" t="s">
        <v>204</v>
      </c>
      <c r="B535" s="103" t="s">
        <v>205</v>
      </c>
      <c r="C535" s="121"/>
      <c r="D535" s="121"/>
      <c r="E535" s="121"/>
      <c r="F535" s="121"/>
      <c r="G535" s="121"/>
      <c r="H535" s="200">
        <v>300</v>
      </c>
    </row>
    <row r="536" spans="1:8" s="116" customFormat="1" ht="12.75">
      <c r="A536" s="107" t="s">
        <v>206</v>
      </c>
      <c r="B536" s="103" t="s">
        <v>207</v>
      </c>
      <c r="C536" s="121"/>
      <c r="D536" s="121"/>
      <c r="E536" s="121"/>
      <c r="F536" s="121"/>
      <c r="G536" s="121"/>
      <c r="H536" s="200">
        <v>300</v>
      </c>
    </row>
    <row r="537" spans="1:8" ht="25.5">
      <c r="A537" s="107" t="s">
        <v>529</v>
      </c>
      <c r="B537" s="103" t="s">
        <v>207</v>
      </c>
      <c r="C537" s="121" t="s">
        <v>530</v>
      </c>
      <c r="D537" s="121" t="s">
        <v>299</v>
      </c>
      <c r="E537" s="121" t="s">
        <v>300</v>
      </c>
      <c r="F537" s="121" t="s">
        <v>301</v>
      </c>
      <c r="G537" s="121"/>
      <c r="H537" s="200">
        <v>300</v>
      </c>
    </row>
    <row r="538" spans="1:8" ht="38.25">
      <c r="A538" s="67" t="s">
        <v>531</v>
      </c>
      <c r="B538" s="105" t="s">
        <v>207</v>
      </c>
      <c r="C538" s="115" t="s">
        <v>530</v>
      </c>
      <c r="D538" s="115" t="s">
        <v>299</v>
      </c>
      <c r="E538" s="115" t="s">
        <v>298</v>
      </c>
      <c r="F538" s="115" t="s">
        <v>301</v>
      </c>
      <c r="G538" s="115"/>
      <c r="H538" s="202">
        <v>300</v>
      </c>
    </row>
    <row r="539" spans="1:8" ht="18" customHeight="1">
      <c r="A539" s="67" t="s">
        <v>532</v>
      </c>
      <c r="B539" s="105" t="s">
        <v>207</v>
      </c>
      <c r="C539" s="115" t="s">
        <v>530</v>
      </c>
      <c r="D539" s="115" t="s">
        <v>299</v>
      </c>
      <c r="E539" s="115" t="s">
        <v>298</v>
      </c>
      <c r="F539" s="115" t="s">
        <v>533</v>
      </c>
      <c r="G539" s="115"/>
      <c r="H539" s="202">
        <v>300</v>
      </c>
    </row>
    <row r="540" spans="1:8" ht="12.75">
      <c r="A540" s="113" t="s">
        <v>396</v>
      </c>
      <c r="B540" s="105" t="s">
        <v>207</v>
      </c>
      <c r="C540" s="115" t="s">
        <v>530</v>
      </c>
      <c r="D540" s="115" t="s">
        <v>299</v>
      </c>
      <c r="E540" s="115" t="s">
        <v>298</v>
      </c>
      <c r="F540" s="115" t="s">
        <v>533</v>
      </c>
      <c r="G540" s="115" t="s">
        <v>397</v>
      </c>
      <c r="H540" s="202">
        <v>300</v>
      </c>
    </row>
    <row r="541" spans="1:8" s="120" customFormat="1" ht="12.75">
      <c r="A541" s="107" t="s">
        <v>909</v>
      </c>
      <c r="B541" s="103" t="s">
        <v>209</v>
      </c>
      <c r="C541" s="121"/>
      <c r="D541" s="121"/>
      <c r="E541" s="121"/>
      <c r="F541" s="121"/>
      <c r="G541" s="121"/>
      <c r="H541" s="200">
        <v>1658418.7999999998</v>
      </c>
    </row>
    <row r="542" spans="1:8" s="116" customFormat="1" ht="12.75">
      <c r="A542" s="107" t="s">
        <v>210</v>
      </c>
      <c r="B542" s="103" t="s">
        <v>211</v>
      </c>
      <c r="C542" s="121"/>
      <c r="D542" s="121"/>
      <c r="E542" s="121"/>
      <c r="F542" s="121"/>
      <c r="G542" s="121"/>
      <c r="H542" s="200">
        <v>630341.6</v>
      </c>
    </row>
    <row r="543" spans="1:8" s="116" customFormat="1" ht="25.5">
      <c r="A543" s="107" t="s">
        <v>453</v>
      </c>
      <c r="B543" s="103" t="s">
        <v>211</v>
      </c>
      <c r="C543" s="121" t="s">
        <v>454</v>
      </c>
      <c r="D543" s="121" t="s">
        <v>299</v>
      </c>
      <c r="E543" s="121" t="s">
        <v>300</v>
      </c>
      <c r="F543" s="121" t="s">
        <v>301</v>
      </c>
      <c r="G543" s="121"/>
      <c r="H543" s="200">
        <v>630341.6</v>
      </c>
    </row>
    <row r="544" spans="1:8" s="116" customFormat="1" ht="25.5">
      <c r="A544" s="114" t="s">
        <v>910</v>
      </c>
      <c r="B544" s="105" t="s">
        <v>211</v>
      </c>
      <c r="C544" s="105" t="s">
        <v>454</v>
      </c>
      <c r="D544" s="105" t="s">
        <v>258</v>
      </c>
      <c r="E544" s="105" t="s">
        <v>300</v>
      </c>
      <c r="F544" s="105" t="s">
        <v>301</v>
      </c>
      <c r="G544" s="119"/>
      <c r="H544" s="202">
        <v>630341.6</v>
      </c>
    </row>
    <row r="545" spans="1:8" s="116" customFormat="1" ht="25.5">
      <c r="A545" s="114" t="s">
        <v>455</v>
      </c>
      <c r="B545" s="105" t="s">
        <v>211</v>
      </c>
      <c r="C545" s="105" t="s">
        <v>454</v>
      </c>
      <c r="D545" s="105" t="s">
        <v>258</v>
      </c>
      <c r="E545" s="105" t="s">
        <v>298</v>
      </c>
      <c r="F545" s="105" t="s">
        <v>301</v>
      </c>
      <c r="G545" s="119"/>
      <c r="H545" s="202">
        <v>606616.5</v>
      </c>
    </row>
    <row r="546" spans="1:8" s="116" customFormat="1" ht="12.75">
      <c r="A546" s="114" t="s">
        <v>911</v>
      </c>
      <c r="B546" s="105" t="s">
        <v>211</v>
      </c>
      <c r="C546" s="105" t="s">
        <v>454</v>
      </c>
      <c r="D546" s="105" t="s">
        <v>258</v>
      </c>
      <c r="E546" s="105" t="s">
        <v>298</v>
      </c>
      <c r="F546" s="105" t="s">
        <v>395</v>
      </c>
      <c r="G546" s="119"/>
      <c r="H546" s="202">
        <v>142667.40000000002</v>
      </c>
    </row>
    <row r="547" spans="1:8" s="116" customFormat="1" ht="12.75">
      <c r="A547" s="114" t="s">
        <v>396</v>
      </c>
      <c r="B547" s="105" t="s">
        <v>211</v>
      </c>
      <c r="C547" s="105" t="s">
        <v>454</v>
      </c>
      <c r="D547" s="105" t="s">
        <v>258</v>
      </c>
      <c r="E547" s="105" t="s">
        <v>298</v>
      </c>
      <c r="F547" s="105" t="s">
        <v>395</v>
      </c>
      <c r="G547" s="119">
        <v>610</v>
      </c>
      <c r="H547" s="202">
        <v>142667.40000000002</v>
      </c>
    </row>
    <row r="548" spans="1:8" ht="96" customHeight="1">
      <c r="A548" s="114" t="s">
        <v>456</v>
      </c>
      <c r="B548" s="105" t="s">
        <v>211</v>
      </c>
      <c r="C548" s="105" t="s">
        <v>454</v>
      </c>
      <c r="D548" s="105" t="s">
        <v>258</v>
      </c>
      <c r="E548" s="105" t="s">
        <v>298</v>
      </c>
      <c r="F548" s="105" t="s">
        <v>457</v>
      </c>
      <c r="G548" s="115" t="s">
        <v>458</v>
      </c>
      <c r="H548" s="202">
        <v>463949.1</v>
      </c>
    </row>
    <row r="549" spans="1:8" s="143" customFormat="1" ht="12.75">
      <c r="A549" s="114" t="s">
        <v>396</v>
      </c>
      <c r="B549" s="105" t="s">
        <v>211</v>
      </c>
      <c r="C549" s="105" t="s">
        <v>454</v>
      </c>
      <c r="D549" s="105" t="s">
        <v>258</v>
      </c>
      <c r="E549" s="105" t="s">
        <v>298</v>
      </c>
      <c r="F549" s="105" t="s">
        <v>457</v>
      </c>
      <c r="G549" s="115">
        <v>610</v>
      </c>
      <c r="H549" s="202">
        <v>463949.1</v>
      </c>
    </row>
    <row r="550" spans="1:8" s="143" customFormat="1" ht="27" customHeight="1" hidden="1">
      <c r="A550" s="113" t="s">
        <v>459</v>
      </c>
      <c r="B550" s="105" t="s">
        <v>211</v>
      </c>
      <c r="C550" s="105" t="s">
        <v>454</v>
      </c>
      <c r="D550" s="105" t="s">
        <v>258</v>
      </c>
      <c r="E550" s="115" t="s">
        <v>298</v>
      </c>
      <c r="F550" s="105" t="s">
        <v>460</v>
      </c>
      <c r="G550" s="115"/>
      <c r="H550" s="202">
        <v>0</v>
      </c>
    </row>
    <row r="551" spans="1:8" s="143" customFormat="1" ht="23.25" customHeight="1" hidden="1">
      <c r="A551" s="113" t="s">
        <v>396</v>
      </c>
      <c r="B551" s="105" t="s">
        <v>211</v>
      </c>
      <c r="C551" s="105" t="s">
        <v>454</v>
      </c>
      <c r="D551" s="105" t="s">
        <v>258</v>
      </c>
      <c r="E551" s="115" t="s">
        <v>298</v>
      </c>
      <c r="F551" s="105" t="s">
        <v>460</v>
      </c>
      <c r="G551" s="115" t="s">
        <v>397</v>
      </c>
      <c r="H551" s="202">
        <v>0</v>
      </c>
    </row>
    <row r="552" spans="1:8" s="143" customFormat="1" ht="25.5" hidden="1">
      <c r="A552" s="113" t="s">
        <v>461</v>
      </c>
      <c r="B552" s="105" t="s">
        <v>211</v>
      </c>
      <c r="C552" s="105" t="s">
        <v>454</v>
      </c>
      <c r="D552" s="105" t="s">
        <v>258</v>
      </c>
      <c r="E552" s="115" t="s">
        <v>326</v>
      </c>
      <c r="F552" s="105" t="s">
        <v>301</v>
      </c>
      <c r="G552" s="115"/>
      <c r="H552" s="202">
        <v>0</v>
      </c>
    </row>
    <row r="553" spans="1:8" s="143" customFormat="1" ht="25.5" hidden="1">
      <c r="A553" s="113" t="s">
        <v>462</v>
      </c>
      <c r="B553" s="105" t="s">
        <v>211</v>
      </c>
      <c r="C553" s="105" t="s">
        <v>454</v>
      </c>
      <c r="D553" s="105" t="s">
        <v>258</v>
      </c>
      <c r="E553" s="115" t="s">
        <v>326</v>
      </c>
      <c r="F553" s="105" t="s">
        <v>463</v>
      </c>
      <c r="G553" s="115"/>
      <c r="H553" s="202">
        <v>0</v>
      </c>
    </row>
    <row r="554" spans="1:8" s="143" customFormat="1" ht="24.75" customHeight="1" hidden="1">
      <c r="A554" s="113" t="s">
        <v>396</v>
      </c>
      <c r="B554" s="105" t="s">
        <v>211</v>
      </c>
      <c r="C554" s="105" t="s">
        <v>454</v>
      </c>
      <c r="D554" s="105" t="s">
        <v>258</v>
      </c>
      <c r="E554" s="115" t="s">
        <v>326</v>
      </c>
      <c r="F554" s="105" t="s">
        <v>463</v>
      </c>
      <c r="G554" s="115" t="s">
        <v>397</v>
      </c>
      <c r="H554" s="202">
        <v>0</v>
      </c>
    </row>
    <row r="555" spans="1:8" s="116" customFormat="1" ht="25.5">
      <c r="A555" s="114" t="s">
        <v>466</v>
      </c>
      <c r="B555" s="105" t="s">
        <v>211</v>
      </c>
      <c r="C555" s="105" t="s">
        <v>454</v>
      </c>
      <c r="D555" s="105" t="s">
        <v>258</v>
      </c>
      <c r="E555" s="105" t="s">
        <v>365</v>
      </c>
      <c r="F555" s="105" t="s">
        <v>301</v>
      </c>
      <c r="G555" s="119"/>
      <c r="H555" s="202">
        <v>23725.1</v>
      </c>
    </row>
    <row r="556" spans="1:8" s="116" customFormat="1" ht="12.75">
      <c r="A556" s="109" t="s">
        <v>467</v>
      </c>
      <c r="B556" s="105" t="s">
        <v>211</v>
      </c>
      <c r="C556" s="105" t="s">
        <v>454</v>
      </c>
      <c r="D556" s="105" t="s">
        <v>258</v>
      </c>
      <c r="E556" s="105" t="s">
        <v>365</v>
      </c>
      <c r="F556" s="105" t="s">
        <v>410</v>
      </c>
      <c r="G556" s="119"/>
      <c r="H556" s="202">
        <v>13677.4</v>
      </c>
    </row>
    <row r="557" spans="1:8" s="116" customFormat="1" ht="12.75">
      <c r="A557" s="113" t="s">
        <v>396</v>
      </c>
      <c r="B557" s="105" t="s">
        <v>211</v>
      </c>
      <c r="C557" s="105" t="s">
        <v>454</v>
      </c>
      <c r="D557" s="105" t="s">
        <v>258</v>
      </c>
      <c r="E557" s="105" t="s">
        <v>365</v>
      </c>
      <c r="F557" s="105" t="s">
        <v>410</v>
      </c>
      <c r="G557" s="119">
        <v>610</v>
      </c>
      <c r="H557" s="202">
        <v>13677.4</v>
      </c>
    </row>
    <row r="558" spans="1:8" ht="25.5">
      <c r="A558" s="114" t="s">
        <v>468</v>
      </c>
      <c r="B558" s="105" t="s">
        <v>211</v>
      </c>
      <c r="C558" s="105" t="s">
        <v>454</v>
      </c>
      <c r="D558" s="105" t="s">
        <v>258</v>
      </c>
      <c r="E558" s="105" t="s">
        <v>365</v>
      </c>
      <c r="F558" s="105" t="s">
        <v>469</v>
      </c>
      <c r="G558" s="115"/>
      <c r="H558" s="202">
        <v>2646.1</v>
      </c>
    </row>
    <row r="559" spans="1:8" ht="12.75">
      <c r="A559" s="67" t="s">
        <v>396</v>
      </c>
      <c r="B559" s="105" t="s">
        <v>211</v>
      </c>
      <c r="C559" s="105" t="s">
        <v>454</v>
      </c>
      <c r="D559" s="105" t="s">
        <v>258</v>
      </c>
      <c r="E559" s="105" t="s">
        <v>365</v>
      </c>
      <c r="F559" s="105" t="s">
        <v>469</v>
      </c>
      <c r="G559" s="115">
        <v>610</v>
      </c>
      <c r="H559" s="202">
        <v>2646.1</v>
      </c>
    </row>
    <row r="560" spans="1:8" ht="12.75">
      <c r="A560" s="114" t="s">
        <v>912</v>
      </c>
      <c r="B560" s="105" t="s">
        <v>211</v>
      </c>
      <c r="C560" s="105" t="s">
        <v>454</v>
      </c>
      <c r="D560" s="105" t="s">
        <v>258</v>
      </c>
      <c r="E560" s="105" t="s">
        <v>365</v>
      </c>
      <c r="F560" s="105" t="s">
        <v>471</v>
      </c>
      <c r="G560" s="115"/>
      <c r="H560" s="202">
        <v>1854.1</v>
      </c>
    </row>
    <row r="561" spans="1:8" ht="12.75">
      <c r="A561" s="67" t="s">
        <v>396</v>
      </c>
      <c r="B561" s="105" t="s">
        <v>211</v>
      </c>
      <c r="C561" s="105" t="s">
        <v>454</v>
      </c>
      <c r="D561" s="105" t="s">
        <v>258</v>
      </c>
      <c r="E561" s="105" t="s">
        <v>365</v>
      </c>
      <c r="F561" s="105" t="s">
        <v>471</v>
      </c>
      <c r="G561" s="115">
        <v>610</v>
      </c>
      <c r="H561" s="202">
        <v>1854.1</v>
      </c>
    </row>
    <row r="562" spans="1:8" ht="25.5">
      <c r="A562" s="173" t="s">
        <v>462</v>
      </c>
      <c r="B562" s="105" t="s">
        <v>211</v>
      </c>
      <c r="C562" s="105" t="s">
        <v>454</v>
      </c>
      <c r="D562" s="105" t="s">
        <v>258</v>
      </c>
      <c r="E562" s="115" t="s">
        <v>365</v>
      </c>
      <c r="F562" s="105" t="s">
        <v>463</v>
      </c>
      <c r="G562" s="115"/>
      <c r="H562" s="202">
        <v>2327.5</v>
      </c>
    </row>
    <row r="563" spans="1:8" ht="12.75">
      <c r="A563" s="173" t="s">
        <v>396</v>
      </c>
      <c r="B563" s="105" t="s">
        <v>211</v>
      </c>
      <c r="C563" s="105" t="s">
        <v>454</v>
      </c>
      <c r="D563" s="105" t="s">
        <v>258</v>
      </c>
      <c r="E563" s="115" t="s">
        <v>365</v>
      </c>
      <c r="F563" s="105" t="s">
        <v>463</v>
      </c>
      <c r="G563" s="115" t="s">
        <v>397</v>
      </c>
      <c r="H563" s="202">
        <v>2327.5</v>
      </c>
    </row>
    <row r="564" spans="1:8" ht="45" customHeight="1">
      <c r="A564" s="67" t="s">
        <v>413</v>
      </c>
      <c r="B564" s="105" t="s">
        <v>211</v>
      </c>
      <c r="C564" s="105" t="s">
        <v>454</v>
      </c>
      <c r="D564" s="105" t="s">
        <v>258</v>
      </c>
      <c r="E564" s="105" t="s">
        <v>365</v>
      </c>
      <c r="F564" s="105" t="s">
        <v>414</v>
      </c>
      <c r="G564" s="115"/>
      <c r="H564" s="202">
        <v>3140</v>
      </c>
    </row>
    <row r="565" spans="1:8" ht="18" customHeight="1">
      <c r="A565" s="117" t="s">
        <v>396</v>
      </c>
      <c r="B565" s="105" t="s">
        <v>211</v>
      </c>
      <c r="C565" s="105" t="s">
        <v>454</v>
      </c>
      <c r="D565" s="105" t="s">
        <v>258</v>
      </c>
      <c r="E565" s="105" t="s">
        <v>365</v>
      </c>
      <c r="F565" s="105" t="s">
        <v>414</v>
      </c>
      <c r="G565" s="115" t="s">
        <v>397</v>
      </c>
      <c r="H565" s="202">
        <v>3140</v>
      </c>
    </row>
    <row r="566" spans="1:8" ht="30" customHeight="1">
      <c r="A566" s="168" t="s">
        <v>1437</v>
      </c>
      <c r="B566" s="105" t="s">
        <v>211</v>
      </c>
      <c r="C566" s="105" t="s">
        <v>454</v>
      </c>
      <c r="D566" s="105" t="s">
        <v>258</v>
      </c>
      <c r="E566" s="105" t="s">
        <v>365</v>
      </c>
      <c r="F566" s="105" t="s">
        <v>1438</v>
      </c>
      <c r="G566" s="115"/>
      <c r="H566" s="202">
        <v>80</v>
      </c>
    </row>
    <row r="567" spans="1:8" ht="18" customHeight="1">
      <c r="A567" s="168" t="s">
        <v>396</v>
      </c>
      <c r="B567" s="105" t="s">
        <v>211</v>
      </c>
      <c r="C567" s="105" t="s">
        <v>454</v>
      </c>
      <c r="D567" s="105" t="s">
        <v>258</v>
      </c>
      <c r="E567" s="105" t="s">
        <v>365</v>
      </c>
      <c r="F567" s="105" t="s">
        <v>1438</v>
      </c>
      <c r="G567" s="115" t="s">
        <v>397</v>
      </c>
      <c r="H567" s="202">
        <v>80</v>
      </c>
    </row>
    <row r="568" spans="1:8" s="120" customFormat="1" ht="12.75">
      <c r="A568" s="107" t="s">
        <v>212</v>
      </c>
      <c r="B568" s="103" t="s">
        <v>213</v>
      </c>
      <c r="C568" s="121"/>
      <c r="D568" s="121"/>
      <c r="E568" s="121"/>
      <c r="F568" s="121"/>
      <c r="G568" s="121"/>
      <c r="H568" s="200">
        <v>748621.2</v>
      </c>
    </row>
    <row r="569" spans="1:8" s="143" customFormat="1" ht="30.75" customHeight="1" hidden="1">
      <c r="A569" s="107" t="s">
        <v>380</v>
      </c>
      <c r="B569" s="103" t="s">
        <v>213</v>
      </c>
      <c r="C569" s="121" t="s">
        <v>381</v>
      </c>
      <c r="D569" s="121" t="s">
        <v>299</v>
      </c>
      <c r="E569" s="121" t="s">
        <v>300</v>
      </c>
      <c r="F569" s="121" t="s">
        <v>301</v>
      </c>
      <c r="G569" s="121"/>
      <c r="H569" s="200">
        <v>0</v>
      </c>
    </row>
    <row r="570" spans="1:8" ht="24" customHeight="1" hidden="1">
      <c r="A570" s="137" t="s">
        <v>913</v>
      </c>
      <c r="B570" s="103" t="s">
        <v>213</v>
      </c>
      <c r="C570" s="121" t="s">
        <v>381</v>
      </c>
      <c r="D570" s="121" t="s">
        <v>262</v>
      </c>
      <c r="E570" s="121" t="s">
        <v>300</v>
      </c>
      <c r="F570" s="121" t="s">
        <v>301</v>
      </c>
      <c r="G570" s="121"/>
      <c r="H570" s="200">
        <v>0</v>
      </c>
    </row>
    <row r="571" spans="1:8" ht="39" customHeight="1" hidden="1">
      <c r="A571" s="109" t="s">
        <v>408</v>
      </c>
      <c r="B571" s="105" t="s">
        <v>213</v>
      </c>
      <c r="C571" s="115" t="s">
        <v>381</v>
      </c>
      <c r="D571" s="115" t="s">
        <v>262</v>
      </c>
      <c r="E571" s="115" t="s">
        <v>326</v>
      </c>
      <c r="F571" s="115" t="s">
        <v>301</v>
      </c>
      <c r="G571" s="115"/>
      <c r="H571" s="202">
        <v>0</v>
      </c>
    </row>
    <row r="572" spans="1:8" ht="27.75" customHeight="1" hidden="1">
      <c r="A572" s="108" t="s">
        <v>914</v>
      </c>
      <c r="B572" s="105" t="s">
        <v>213</v>
      </c>
      <c r="C572" s="115" t="s">
        <v>381</v>
      </c>
      <c r="D572" s="115" t="s">
        <v>262</v>
      </c>
      <c r="E572" s="115" t="s">
        <v>326</v>
      </c>
      <c r="F572" s="115" t="s">
        <v>395</v>
      </c>
      <c r="G572" s="115"/>
      <c r="H572" s="202">
        <v>0</v>
      </c>
    </row>
    <row r="573" spans="1:8" ht="36" customHeight="1" hidden="1">
      <c r="A573" s="114" t="s">
        <v>396</v>
      </c>
      <c r="B573" s="105" t="s">
        <v>213</v>
      </c>
      <c r="C573" s="115" t="s">
        <v>381</v>
      </c>
      <c r="D573" s="115" t="s">
        <v>262</v>
      </c>
      <c r="E573" s="115" t="s">
        <v>326</v>
      </c>
      <c r="F573" s="115" t="s">
        <v>395</v>
      </c>
      <c r="G573" s="115">
        <v>610</v>
      </c>
      <c r="H573" s="202"/>
    </row>
    <row r="574" spans="1:8" ht="25.5" customHeight="1" hidden="1">
      <c r="A574" s="137" t="s">
        <v>269</v>
      </c>
      <c r="B574" s="103" t="s">
        <v>213</v>
      </c>
      <c r="C574" s="121" t="s">
        <v>381</v>
      </c>
      <c r="D574" s="121" t="s">
        <v>263</v>
      </c>
      <c r="E574" s="121" t="s">
        <v>300</v>
      </c>
      <c r="F574" s="121" t="s">
        <v>301</v>
      </c>
      <c r="G574" s="121"/>
      <c r="H574" s="201">
        <v>0</v>
      </c>
    </row>
    <row r="575" spans="1:8" ht="27" customHeight="1" hidden="1">
      <c r="A575" s="109" t="s">
        <v>408</v>
      </c>
      <c r="B575" s="105" t="s">
        <v>213</v>
      </c>
      <c r="C575" s="115" t="s">
        <v>381</v>
      </c>
      <c r="D575" s="115" t="s">
        <v>263</v>
      </c>
      <c r="E575" s="115" t="s">
        <v>298</v>
      </c>
      <c r="F575" s="115" t="s">
        <v>301</v>
      </c>
      <c r="G575" s="115"/>
      <c r="H575" s="203">
        <v>0</v>
      </c>
    </row>
    <row r="576" spans="1:8" ht="27.75" customHeight="1" hidden="1">
      <c r="A576" s="108" t="s">
        <v>467</v>
      </c>
      <c r="B576" s="105" t="s">
        <v>213</v>
      </c>
      <c r="C576" s="115" t="s">
        <v>381</v>
      </c>
      <c r="D576" s="115" t="s">
        <v>263</v>
      </c>
      <c r="E576" s="115" t="s">
        <v>298</v>
      </c>
      <c r="F576" s="115" t="s">
        <v>410</v>
      </c>
      <c r="G576" s="115"/>
      <c r="H576" s="203"/>
    </row>
    <row r="577" spans="1:8" ht="21.75" customHeight="1" hidden="1">
      <c r="A577" s="108" t="s">
        <v>396</v>
      </c>
      <c r="B577" s="105" t="s">
        <v>213</v>
      </c>
      <c r="C577" s="115" t="s">
        <v>381</v>
      </c>
      <c r="D577" s="115" t="s">
        <v>263</v>
      </c>
      <c r="E577" s="115" t="s">
        <v>298</v>
      </c>
      <c r="F577" s="115" t="s">
        <v>410</v>
      </c>
      <c r="G577" s="115">
        <v>610</v>
      </c>
      <c r="H577" s="203"/>
    </row>
    <row r="578" spans="1:8" ht="21" customHeight="1" hidden="1">
      <c r="A578" s="117" t="s">
        <v>413</v>
      </c>
      <c r="B578" s="105" t="s">
        <v>213</v>
      </c>
      <c r="C578" s="115" t="s">
        <v>381</v>
      </c>
      <c r="D578" s="115" t="s">
        <v>263</v>
      </c>
      <c r="E578" s="115" t="s">
        <v>298</v>
      </c>
      <c r="F578" s="115" t="s">
        <v>414</v>
      </c>
      <c r="G578" s="115"/>
      <c r="H578" s="202">
        <v>0</v>
      </c>
    </row>
    <row r="579" spans="1:8" ht="24.75" customHeight="1" hidden="1">
      <c r="A579" s="109" t="s">
        <v>396</v>
      </c>
      <c r="B579" s="105" t="s">
        <v>213</v>
      </c>
      <c r="C579" s="115" t="s">
        <v>381</v>
      </c>
      <c r="D579" s="115" t="s">
        <v>263</v>
      </c>
      <c r="E579" s="115" t="s">
        <v>298</v>
      </c>
      <c r="F579" s="115" t="s">
        <v>414</v>
      </c>
      <c r="G579" s="115" t="s">
        <v>397</v>
      </c>
      <c r="H579" s="202">
        <v>0</v>
      </c>
    </row>
    <row r="580" spans="1:8" ht="30" customHeight="1" hidden="1">
      <c r="A580" s="109" t="s">
        <v>419</v>
      </c>
      <c r="B580" s="105" t="s">
        <v>213</v>
      </c>
      <c r="C580" s="115" t="s">
        <v>381</v>
      </c>
      <c r="D580" s="115" t="s">
        <v>263</v>
      </c>
      <c r="E580" s="115" t="s">
        <v>326</v>
      </c>
      <c r="F580" s="115" t="s">
        <v>301</v>
      </c>
      <c r="G580" s="115"/>
      <c r="H580" s="202">
        <v>0</v>
      </c>
    </row>
    <row r="581" spans="1:8" ht="23.25" customHeight="1" hidden="1">
      <c r="A581" s="109" t="s">
        <v>420</v>
      </c>
      <c r="B581" s="105" t="s">
        <v>213</v>
      </c>
      <c r="C581" s="115" t="s">
        <v>381</v>
      </c>
      <c r="D581" s="115" t="s">
        <v>263</v>
      </c>
      <c r="E581" s="115" t="s">
        <v>326</v>
      </c>
      <c r="F581" s="115" t="s">
        <v>421</v>
      </c>
      <c r="G581" s="115"/>
      <c r="H581" s="203"/>
    </row>
    <row r="582" spans="1:8" ht="24.75" customHeight="1" hidden="1">
      <c r="A582" s="113" t="s">
        <v>396</v>
      </c>
      <c r="B582" s="105" t="s">
        <v>213</v>
      </c>
      <c r="C582" s="115" t="s">
        <v>381</v>
      </c>
      <c r="D582" s="115" t="s">
        <v>263</v>
      </c>
      <c r="E582" s="115" t="s">
        <v>326</v>
      </c>
      <c r="F582" s="115" t="s">
        <v>421</v>
      </c>
      <c r="G582" s="115" t="s">
        <v>397</v>
      </c>
      <c r="H582" s="203"/>
    </row>
    <row r="583" spans="1:8" ht="30" customHeight="1" hidden="1">
      <c r="A583" s="109" t="s">
        <v>420</v>
      </c>
      <c r="B583" s="105" t="s">
        <v>213</v>
      </c>
      <c r="C583" s="115" t="s">
        <v>381</v>
      </c>
      <c r="D583" s="115" t="s">
        <v>263</v>
      </c>
      <c r="E583" s="115" t="s">
        <v>326</v>
      </c>
      <c r="F583" s="115" t="s">
        <v>422</v>
      </c>
      <c r="G583" s="115"/>
      <c r="H583" s="203"/>
    </row>
    <row r="584" spans="1:8" ht="27" customHeight="1" hidden="1">
      <c r="A584" s="113" t="s">
        <v>396</v>
      </c>
      <c r="B584" s="105" t="s">
        <v>213</v>
      </c>
      <c r="C584" s="115" t="s">
        <v>381</v>
      </c>
      <c r="D584" s="115" t="s">
        <v>263</v>
      </c>
      <c r="E584" s="115" t="s">
        <v>326</v>
      </c>
      <c r="F584" s="115" t="s">
        <v>422</v>
      </c>
      <c r="G584" s="115" t="s">
        <v>397</v>
      </c>
      <c r="H584" s="203"/>
    </row>
    <row r="585" spans="1:8" ht="45" customHeight="1">
      <c r="A585" s="137" t="s">
        <v>423</v>
      </c>
      <c r="B585" s="103" t="s">
        <v>213</v>
      </c>
      <c r="C585" s="121" t="s">
        <v>424</v>
      </c>
      <c r="D585" s="121" t="s">
        <v>299</v>
      </c>
      <c r="E585" s="121" t="s">
        <v>300</v>
      </c>
      <c r="F585" s="121" t="s">
        <v>301</v>
      </c>
      <c r="G585" s="121"/>
      <c r="H585" s="201">
        <v>11230</v>
      </c>
    </row>
    <row r="586" spans="1:8" ht="38.25" customHeight="1">
      <c r="A586" s="137" t="s">
        <v>445</v>
      </c>
      <c r="B586" s="103" t="s">
        <v>213</v>
      </c>
      <c r="C586" s="121" t="s">
        <v>424</v>
      </c>
      <c r="D586" s="121" t="s">
        <v>263</v>
      </c>
      <c r="E586" s="121" t="s">
        <v>300</v>
      </c>
      <c r="F586" s="121" t="s">
        <v>301</v>
      </c>
      <c r="G586" s="121"/>
      <c r="H586" s="201">
        <v>11230</v>
      </c>
    </row>
    <row r="587" spans="1:8" ht="33" customHeight="1">
      <c r="A587" s="458" t="s">
        <v>446</v>
      </c>
      <c r="B587" s="105" t="s">
        <v>213</v>
      </c>
      <c r="C587" s="115" t="s">
        <v>424</v>
      </c>
      <c r="D587" s="115" t="s">
        <v>263</v>
      </c>
      <c r="E587" s="115" t="s">
        <v>298</v>
      </c>
      <c r="F587" s="115" t="s">
        <v>301</v>
      </c>
      <c r="G587" s="115"/>
      <c r="H587" s="203">
        <v>11230</v>
      </c>
    </row>
    <row r="588" spans="1:8" ht="33" customHeight="1">
      <c r="A588" s="108" t="s">
        <v>448</v>
      </c>
      <c r="B588" s="105" t="s">
        <v>213</v>
      </c>
      <c r="C588" s="115" t="s">
        <v>424</v>
      </c>
      <c r="D588" s="115" t="s">
        <v>263</v>
      </c>
      <c r="E588" s="115" t="s">
        <v>298</v>
      </c>
      <c r="F588" s="115" t="s">
        <v>449</v>
      </c>
      <c r="G588" s="115"/>
      <c r="H588" s="203">
        <v>11000</v>
      </c>
    </row>
    <row r="589" spans="1:8" ht="21" customHeight="1">
      <c r="A589" s="108" t="s">
        <v>396</v>
      </c>
      <c r="B589" s="105" t="s">
        <v>213</v>
      </c>
      <c r="C589" s="115" t="s">
        <v>424</v>
      </c>
      <c r="D589" s="115" t="s">
        <v>263</v>
      </c>
      <c r="E589" s="115" t="s">
        <v>298</v>
      </c>
      <c r="F589" s="115" t="s">
        <v>449</v>
      </c>
      <c r="G589" s="115" t="s">
        <v>397</v>
      </c>
      <c r="H589" s="202">
        <v>11000</v>
      </c>
    </row>
    <row r="590" spans="1:8" s="116" customFormat="1" ht="29.25" customHeight="1">
      <c r="A590" s="67" t="s">
        <v>448</v>
      </c>
      <c r="B590" s="105" t="s">
        <v>213</v>
      </c>
      <c r="C590" s="115" t="s">
        <v>424</v>
      </c>
      <c r="D590" s="115" t="s">
        <v>263</v>
      </c>
      <c r="E590" s="115" t="s">
        <v>298</v>
      </c>
      <c r="F590" s="115" t="s">
        <v>450</v>
      </c>
      <c r="G590" s="115"/>
      <c r="H590" s="202">
        <v>230</v>
      </c>
    </row>
    <row r="591" spans="1:8" ht="18.75" customHeight="1">
      <c r="A591" s="109" t="s">
        <v>396</v>
      </c>
      <c r="B591" s="105" t="s">
        <v>213</v>
      </c>
      <c r="C591" s="115" t="s">
        <v>424</v>
      </c>
      <c r="D591" s="115" t="s">
        <v>263</v>
      </c>
      <c r="E591" s="115" t="s">
        <v>298</v>
      </c>
      <c r="F591" s="115" t="s">
        <v>450</v>
      </c>
      <c r="G591" s="115" t="s">
        <v>397</v>
      </c>
      <c r="H591" s="202">
        <v>230</v>
      </c>
    </row>
    <row r="592" spans="1:8" s="120" customFormat="1" ht="33" customHeight="1">
      <c r="A592" s="107" t="s">
        <v>453</v>
      </c>
      <c r="B592" s="103" t="s">
        <v>213</v>
      </c>
      <c r="C592" s="121" t="s">
        <v>454</v>
      </c>
      <c r="D592" s="121" t="s">
        <v>299</v>
      </c>
      <c r="E592" s="121" t="s">
        <v>300</v>
      </c>
      <c r="F592" s="121" t="s">
        <v>301</v>
      </c>
      <c r="G592" s="121"/>
      <c r="H592" s="200">
        <v>737303.8999999999</v>
      </c>
    </row>
    <row r="593" spans="1:8" ht="38.25">
      <c r="A593" s="137" t="s">
        <v>915</v>
      </c>
      <c r="B593" s="103" t="s">
        <v>213</v>
      </c>
      <c r="C593" s="121" t="s">
        <v>454</v>
      </c>
      <c r="D593" s="121" t="s">
        <v>260</v>
      </c>
      <c r="E593" s="121" t="s">
        <v>300</v>
      </c>
      <c r="F593" s="121" t="s">
        <v>301</v>
      </c>
      <c r="G593" s="121"/>
      <c r="H593" s="200">
        <v>737303.8999999999</v>
      </c>
    </row>
    <row r="594" spans="1:8" ht="25.5">
      <c r="A594" s="114" t="s">
        <v>473</v>
      </c>
      <c r="B594" s="105" t="s">
        <v>213</v>
      </c>
      <c r="C594" s="115" t="s">
        <v>454</v>
      </c>
      <c r="D594" s="115" t="s">
        <v>260</v>
      </c>
      <c r="E594" s="115" t="s">
        <v>298</v>
      </c>
      <c r="F594" s="115" t="s">
        <v>301</v>
      </c>
      <c r="G594" s="115"/>
      <c r="H594" s="202">
        <v>588327.7</v>
      </c>
    </row>
    <row r="595" spans="1:8" s="120" customFormat="1" ht="12.75">
      <c r="A595" s="114" t="s">
        <v>394</v>
      </c>
      <c r="B595" s="105" t="s">
        <v>213</v>
      </c>
      <c r="C595" s="105" t="s">
        <v>454</v>
      </c>
      <c r="D595" s="105" t="s">
        <v>260</v>
      </c>
      <c r="E595" s="115" t="s">
        <v>298</v>
      </c>
      <c r="F595" s="105" t="s">
        <v>395</v>
      </c>
      <c r="G595" s="115"/>
      <c r="H595" s="202">
        <v>95272.09999999999</v>
      </c>
    </row>
    <row r="596" spans="1:8" ht="12.75">
      <c r="A596" s="114" t="s">
        <v>396</v>
      </c>
      <c r="B596" s="105" t="s">
        <v>213</v>
      </c>
      <c r="C596" s="105" t="s">
        <v>454</v>
      </c>
      <c r="D596" s="105" t="s">
        <v>260</v>
      </c>
      <c r="E596" s="115" t="s">
        <v>298</v>
      </c>
      <c r="F596" s="105" t="s">
        <v>395</v>
      </c>
      <c r="G596" s="115">
        <v>610</v>
      </c>
      <c r="H596" s="202">
        <v>95272.09999999999</v>
      </c>
    </row>
    <row r="597" spans="1:8" ht="109.5" customHeight="1">
      <c r="A597" s="114" t="s">
        <v>474</v>
      </c>
      <c r="B597" s="105" t="s">
        <v>213</v>
      </c>
      <c r="C597" s="105" t="s">
        <v>454</v>
      </c>
      <c r="D597" s="105" t="s">
        <v>260</v>
      </c>
      <c r="E597" s="115" t="s">
        <v>298</v>
      </c>
      <c r="F597" s="105" t="s">
        <v>475</v>
      </c>
      <c r="G597" s="115"/>
      <c r="H597" s="202">
        <v>493055.6</v>
      </c>
    </row>
    <row r="598" spans="1:8" ht="12.75">
      <c r="A598" s="114" t="s">
        <v>396</v>
      </c>
      <c r="B598" s="105" t="s">
        <v>213</v>
      </c>
      <c r="C598" s="105" t="s">
        <v>454</v>
      </c>
      <c r="D598" s="105" t="s">
        <v>260</v>
      </c>
      <c r="E598" s="115" t="s">
        <v>298</v>
      </c>
      <c r="F598" s="105" t="s">
        <v>475</v>
      </c>
      <c r="G598" s="115">
        <v>610</v>
      </c>
      <c r="H598" s="202">
        <v>493055.6</v>
      </c>
    </row>
    <row r="599" spans="1:8" ht="12.75">
      <c r="A599" s="114" t="s">
        <v>476</v>
      </c>
      <c r="B599" s="105" t="s">
        <v>213</v>
      </c>
      <c r="C599" s="105" t="s">
        <v>454</v>
      </c>
      <c r="D599" s="105" t="s">
        <v>260</v>
      </c>
      <c r="E599" s="105" t="s">
        <v>326</v>
      </c>
      <c r="F599" s="105" t="s">
        <v>301</v>
      </c>
      <c r="G599" s="115"/>
      <c r="H599" s="202">
        <v>17289.2</v>
      </c>
    </row>
    <row r="600" spans="1:8" ht="25.5">
      <c r="A600" s="114" t="s">
        <v>477</v>
      </c>
      <c r="B600" s="105" t="s">
        <v>213</v>
      </c>
      <c r="C600" s="105" t="s">
        <v>454</v>
      </c>
      <c r="D600" s="105" t="s">
        <v>260</v>
      </c>
      <c r="E600" s="105" t="s">
        <v>326</v>
      </c>
      <c r="F600" s="105" t="s">
        <v>478</v>
      </c>
      <c r="G600" s="115"/>
      <c r="H600" s="202">
        <v>850</v>
      </c>
    </row>
    <row r="601" spans="1:8" ht="12.75">
      <c r="A601" s="67" t="s">
        <v>396</v>
      </c>
      <c r="B601" s="105" t="s">
        <v>213</v>
      </c>
      <c r="C601" s="105" t="s">
        <v>454</v>
      </c>
      <c r="D601" s="105" t="s">
        <v>260</v>
      </c>
      <c r="E601" s="105" t="s">
        <v>326</v>
      </c>
      <c r="F601" s="105" t="s">
        <v>478</v>
      </c>
      <c r="G601" s="115">
        <v>610</v>
      </c>
      <c r="H601" s="202">
        <v>850</v>
      </c>
    </row>
    <row r="602" spans="1:8" ht="12.75">
      <c r="A602" s="114" t="s">
        <v>479</v>
      </c>
      <c r="B602" s="105" t="s">
        <v>213</v>
      </c>
      <c r="C602" s="105" t="s">
        <v>454</v>
      </c>
      <c r="D602" s="105" t="s">
        <v>260</v>
      </c>
      <c r="E602" s="105" t="s">
        <v>326</v>
      </c>
      <c r="F602" s="105" t="s">
        <v>480</v>
      </c>
      <c r="G602" s="115"/>
      <c r="H602" s="202">
        <v>637.2</v>
      </c>
    </row>
    <row r="603" spans="1:8" ht="15" customHeight="1">
      <c r="A603" s="67" t="s">
        <v>396</v>
      </c>
      <c r="B603" s="105" t="s">
        <v>213</v>
      </c>
      <c r="C603" s="105" t="s">
        <v>454</v>
      </c>
      <c r="D603" s="105" t="s">
        <v>260</v>
      </c>
      <c r="E603" s="105" t="s">
        <v>326</v>
      </c>
      <c r="F603" s="105" t="s">
        <v>480</v>
      </c>
      <c r="G603" s="115">
        <v>610</v>
      </c>
      <c r="H603" s="202">
        <v>480</v>
      </c>
    </row>
    <row r="604" spans="1:8" ht="30" customHeight="1">
      <c r="A604" s="67" t="s">
        <v>311</v>
      </c>
      <c r="B604" s="105" t="s">
        <v>213</v>
      </c>
      <c r="C604" s="105" t="s">
        <v>454</v>
      </c>
      <c r="D604" s="105" t="s">
        <v>260</v>
      </c>
      <c r="E604" s="105" t="s">
        <v>326</v>
      </c>
      <c r="F604" s="105" t="s">
        <v>480</v>
      </c>
      <c r="G604" s="115" t="s">
        <v>312</v>
      </c>
      <c r="H604" s="202">
        <v>157.2</v>
      </c>
    </row>
    <row r="605" spans="1:8" ht="25.5">
      <c r="A605" s="67" t="s">
        <v>481</v>
      </c>
      <c r="B605" s="105" t="s">
        <v>213</v>
      </c>
      <c r="C605" s="105" t="s">
        <v>454</v>
      </c>
      <c r="D605" s="105" t="s">
        <v>260</v>
      </c>
      <c r="E605" s="105" t="s">
        <v>326</v>
      </c>
      <c r="F605" s="105" t="s">
        <v>482</v>
      </c>
      <c r="G605" s="115"/>
      <c r="H605" s="202">
        <v>15652</v>
      </c>
    </row>
    <row r="606" spans="1:8" ht="12.75">
      <c r="A606" s="117" t="s">
        <v>396</v>
      </c>
      <c r="B606" s="105" t="s">
        <v>213</v>
      </c>
      <c r="C606" s="105" t="s">
        <v>454</v>
      </c>
      <c r="D606" s="105" t="s">
        <v>260</v>
      </c>
      <c r="E606" s="105" t="s">
        <v>326</v>
      </c>
      <c r="F606" s="105" t="s">
        <v>482</v>
      </c>
      <c r="G606" s="115" t="s">
        <v>397</v>
      </c>
      <c r="H606" s="202">
        <v>15652</v>
      </c>
    </row>
    <row r="607" spans="1:8" ht="31.5" customHeight="1">
      <c r="A607" s="168" t="s">
        <v>1437</v>
      </c>
      <c r="B607" s="105" t="s">
        <v>213</v>
      </c>
      <c r="C607" s="105" t="s">
        <v>454</v>
      </c>
      <c r="D607" s="105" t="s">
        <v>260</v>
      </c>
      <c r="E607" s="105" t="s">
        <v>326</v>
      </c>
      <c r="F607" s="105" t="s">
        <v>1438</v>
      </c>
      <c r="G607" s="115"/>
      <c r="H607" s="202">
        <v>150</v>
      </c>
    </row>
    <row r="608" spans="1:8" ht="19.5" customHeight="1">
      <c r="A608" s="168" t="s">
        <v>396</v>
      </c>
      <c r="B608" s="105" t="s">
        <v>213</v>
      </c>
      <c r="C608" s="105" t="s">
        <v>454</v>
      </c>
      <c r="D608" s="105" t="s">
        <v>260</v>
      </c>
      <c r="E608" s="105" t="s">
        <v>326</v>
      </c>
      <c r="F608" s="105" t="s">
        <v>1438</v>
      </c>
      <c r="G608" s="115" t="s">
        <v>397</v>
      </c>
      <c r="H608" s="202">
        <v>150</v>
      </c>
    </row>
    <row r="609" spans="1:8" ht="25.5">
      <c r="A609" s="114" t="s">
        <v>487</v>
      </c>
      <c r="B609" s="105" t="s">
        <v>213</v>
      </c>
      <c r="C609" s="105" t="s">
        <v>454</v>
      </c>
      <c r="D609" s="105" t="s">
        <v>260</v>
      </c>
      <c r="E609" s="105" t="s">
        <v>381</v>
      </c>
      <c r="F609" s="105" t="s">
        <v>301</v>
      </c>
      <c r="G609" s="115"/>
      <c r="H609" s="203">
        <v>131687</v>
      </c>
    </row>
    <row r="610" spans="1:8" ht="18" customHeight="1">
      <c r="A610" s="113" t="s">
        <v>409</v>
      </c>
      <c r="B610" s="105" t="s">
        <v>213</v>
      </c>
      <c r="C610" s="105" t="s">
        <v>454</v>
      </c>
      <c r="D610" s="105" t="s">
        <v>260</v>
      </c>
      <c r="E610" s="105" t="s">
        <v>381</v>
      </c>
      <c r="F610" s="105" t="s">
        <v>410</v>
      </c>
      <c r="G610" s="115"/>
      <c r="H610" s="202">
        <v>15020.8</v>
      </c>
    </row>
    <row r="611" spans="1:8" ht="17.25" customHeight="1">
      <c r="A611" s="117" t="s">
        <v>396</v>
      </c>
      <c r="B611" s="105" t="s">
        <v>213</v>
      </c>
      <c r="C611" s="105" t="s">
        <v>454</v>
      </c>
      <c r="D611" s="105" t="s">
        <v>260</v>
      </c>
      <c r="E611" s="105" t="s">
        <v>381</v>
      </c>
      <c r="F611" s="105" t="s">
        <v>410</v>
      </c>
      <c r="G611" s="115" t="s">
        <v>397</v>
      </c>
      <c r="H611" s="202">
        <v>15020.8</v>
      </c>
    </row>
    <row r="612" spans="1:8" ht="33" customHeight="1">
      <c r="A612" s="114" t="s">
        <v>488</v>
      </c>
      <c r="B612" s="105" t="s">
        <v>213</v>
      </c>
      <c r="C612" s="105" t="s">
        <v>454</v>
      </c>
      <c r="D612" s="105" t="s">
        <v>260</v>
      </c>
      <c r="E612" s="105" t="s">
        <v>381</v>
      </c>
      <c r="F612" s="105" t="s">
        <v>489</v>
      </c>
      <c r="G612" s="115"/>
      <c r="H612" s="202">
        <v>4842.7</v>
      </c>
    </row>
    <row r="613" spans="1:8" ht="12.75">
      <c r="A613" s="67" t="s">
        <v>396</v>
      </c>
      <c r="B613" s="105" t="s">
        <v>213</v>
      </c>
      <c r="C613" s="105" t="s">
        <v>454</v>
      </c>
      <c r="D613" s="105" t="s">
        <v>260</v>
      </c>
      <c r="E613" s="105" t="s">
        <v>381</v>
      </c>
      <c r="F613" s="105" t="s">
        <v>489</v>
      </c>
      <c r="G613" s="115">
        <v>610</v>
      </c>
      <c r="H613" s="202">
        <v>4842.7</v>
      </c>
    </row>
    <row r="614" spans="1:8" ht="16.5" customHeight="1">
      <c r="A614" s="114" t="s">
        <v>470</v>
      </c>
      <c r="B614" s="105" t="s">
        <v>213</v>
      </c>
      <c r="C614" s="105" t="s">
        <v>454</v>
      </c>
      <c r="D614" s="105" t="s">
        <v>260</v>
      </c>
      <c r="E614" s="105" t="s">
        <v>381</v>
      </c>
      <c r="F614" s="105" t="s">
        <v>471</v>
      </c>
      <c r="G614" s="115"/>
      <c r="H614" s="202">
        <v>2389.6</v>
      </c>
    </row>
    <row r="615" spans="1:8" ht="21" customHeight="1">
      <c r="A615" s="67" t="s">
        <v>396</v>
      </c>
      <c r="B615" s="105" t="s">
        <v>213</v>
      </c>
      <c r="C615" s="105" t="s">
        <v>454</v>
      </c>
      <c r="D615" s="105" t="s">
        <v>260</v>
      </c>
      <c r="E615" s="105" t="s">
        <v>381</v>
      </c>
      <c r="F615" s="105" t="s">
        <v>471</v>
      </c>
      <c r="G615" s="115">
        <v>610</v>
      </c>
      <c r="H615" s="202">
        <v>2389.6</v>
      </c>
    </row>
    <row r="616" spans="1:8" ht="27" customHeight="1" hidden="1">
      <c r="A616" s="117" t="s">
        <v>491</v>
      </c>
      <c r="B616" s="105" t="s">
        <v>213</v>
      </c>
      <c r="C616" s="105" t="s">
        <v>454</v>
      </c>
      <c r="D616" s="105" t="s">
        <v>260</v>
      </c>
      <c r="E616" s="105" t="s">
        <v>381</v>
      </c>
      <c r="F616" s="105" t="s">
        <v>492</v>
      </c>
      <c r="G616" s="115"/>
      <c r="H616" s="202">
        <v>0</v>
      </c>
    </row>
    <row r="617" spans="1:8" ht="19.5" customHeight="1" hidden="1">
      <c r="A617" s="117" t="s">
        <v>396</v>
      </c>
      <c r="B617" s="105" t="s">
        <v>213</v>
      </c>
      <c r="C617" s="105" t="s">
        <v>454</v>
      </c>
      <c r="D617" s="105" t="s">
        <v>260</v>
      </c>
      <c r="E617" s="105" t="s">
        <v>381</v>
      </c>
      <c r="F617" s="105" t="s">
        <v>492</v>
      </c>
      <c r="G617" s="115" t="s">
        <v>397</v>
      </c>
      <c r="H617" s="202">
        <v>0</v>
      </c>
    </row>
    <row r="618" spans="1:8" ht="24" customHeight="1" hidden="1">
      <c r="A618" s="117" t="s">
        <v>491</v>
      </c>
      <c r="B618" s="105" t="s">
        <v>213</v>
      </c>
      <c r="C618" s="105" t="s">
        <v>454</v>
      </c>
      <c r="D618" s="105" t="s">
        <v>260</v>
      </c>
      <c r="E618" s="105" t="s">
        <v>381</v>
      </c>
      <c r="F618" s="105" t="s">
        <v>493</v>
      </c>
      <c r="G618" s="115"/>
      <c r="H618" s="202">
        <v>0</v>
      </c>
    </row>
    <row r="619" spans="1:8" ht="24" customHeight="1" hidden="1">
      <c r="A619" s="117" t="s">
        <v>396</v>
      </c>
      <c r="B619" s="105" t="s">
        <v>213</v>
      </c>
      <c r="C619" s="105" t="s">
        <v>454</v>
      </c>
      <c r="D619" s="105" t="s">
        <v>260</v>
      </c>
      <c r="E619" s="105" t="s">
        <v>381</v>
      </c>
      <c r="F619" s="105" t="s">
        <v>493</v>
      </c>
      <c r="G619" s="115" t="s">
        <v>397</v>
      </c>
      <c r="H619" s="202">
        <v>0</v>
      </c>
    </row>
    <row r="620" spans="1:8" ht="42.75" customHeight="1">
      <c r="A620" s="117" t="s">
        <v>413</v>
      </c>
      <c r="B620" s="105" t="s">
        <v>213</v>
      </c>
      <c r="C620" s="105" t="s">
        <v>454</v>
      </c>
      <c r="D620" s="105" t="s">
        <v>260</v>
      </c>
      <c r="E620" s="105" t="s">
        <v>381</v>
      </c>
      <c r="F620" s="105" t="s">
        <v>414</v>
      </c>
      <c r="G620" s="115"/>
      <c r="H620" s="202">
        <v>5198</v>
      </c>
    </row>
    <row r="621" spans="1:8" ht="21.75" customHeight="1">
      <c r="A621" s="67" t="s">
        <v>396</v>
      </c>
      <c r="B621" s="105" t="s">
        <v>213</v>
      </c>
      <c r="C621" s="105" t="s">
        <v>454</v>
      </c>
      <c r="D621" s="105" t="s">
        <v>260</v>
      </c>
      <c r="E621" s="105" t="s">
        <v>381</v>
      </c>
      <c r="F621" s="105" t="s">
        <v>414</v>
      </c>
      <c r="G621" s="115" t="s">
        <v>397</v>
      </c>
      <c r="H621" s="202">
        <v>5198</v>
      </c>
    </row>
    <row r="622" spans="1:8" ht="24" customHeight="1" hidden="1">
      <c r="A622" s="117" t="s">
        <v>494</v>
      </c>
      <c r="B622" s="105" t="s">
        <v>213</v>
      </c>
      <c r="C622" s="105" t="s">
        <v>454</v>
      </c>
      <c r="D622" s="105" t="s">
        <v>260</v>
      </c>
      <c r="E622" s="105" t="s">
        <v>381</v>
      </c>
      <c r="F622" s="105" t="s">
        <v>495</v>
      </c>
      <c r="G622" s="115"/>
      <c r="H622" s="202">
        <v>0</v>
      </c>
    </row>
    <row r="623" spans="1:8" ht="32.25" customHeight="1" hidden="1">
      <c r="A623" s="67" t="s">
        <v>396</v>
      </c>
      <c r="B623" s="105" t="s">
        <v>213</v>
      </c>
      <c r="C623" s="105" t="s">
        <v>454</v>
      </c>
      <c r="D623" s="105" t="s">
        <v>260</v>
      </c>
      <c r="E623" s="105" t="s">
        <v>381</v>
      </c>
      <c r="F623" s="105" t="s">
        <v>495</v>
      </c>
      <c r="G623" s="115" t="s">
        <v>397</v>
      </c>
      <c r="H623" s="202">
        <v>0</v>
      </c>
    </row>
    <row r="624" spans="1:8" ht="17.25" customHeight="1">
      <c r="A624" s="117" t="s">
        <v>494</v>
      </c>
      <c r="B624" s="105" t="s">
        <v>213</v>
      </c>
      <c r="C624" s="105" t="s">
        <v>454</v>
      </c>
      <c r="D624" s="105" t="s">
        <v>260</v>
      </c>
      <c r="E624" s="105" t="s">
        <v>381</v>
      </c>
      <c r="F624" s="105" t="s">
        <v>495</v>
      </c>
      <c r="G624" s="115"/>
      <c r="H624" s="202">
        <v>93135.9</v>
      </c>
    </row>
    <row r="625" spans="1:8" ht="16.5" customHeight="1">
      <c r="A625" s="67" t="s">
        <v>396</v>
      </c>
      <c r="B625" s="105" t="s">
        <v>213</v>
      </c>
      <c r="C625" s="105" t="s">
        <v>454</v>
      </c>
      <c r="D625" s="105" t="s">
        <v>260</v>
      </c>
      <c r="E625" s="105" t="s">
        <v>381</v>
      </c>
      <c r="F625" s="105" t="s">
        <v>495</v>
      </c>
      <c r="G625" s="115" t="s">
        <v>397</v>
      </c>
      <c r="H625" s="202">
        <v>93135.9</v>
      </c>
    </row>
    <row r="626" spans="1:8" ht="12.75">
      <c r="A626" s="117" t="s">
        <v>494</v>
      </c>
      <c r="B626" s="105" t="s">
        <v>213</v>
      </c>
      <c r="C626" s="105" t="s">
        <v>454</v>
      </c>
      <c r="D626" s="105" t="s">
        <v>260</v>
      </c>
      <c r="E626" s="105" t="s">
        <v>381</v>
      </c>
      <c r="F626" s="105" t="s">
        <v>496</v>
      </c>
      <c r="G626" s="115"/>
      <c r="H626" s="202">
        <v>11100</v>
      </c>
    </row>
    <row r="627" spans="1:8" ht="15" customHeight="1">
      <c r="A627" s="67" t="s">
        <v>396</v>
      </c>
      <c r="B627" s="105" t="s">
        <v>213</v>
      </c>
      <c r="C627" s="105" t="s">
        <v>454</v>
      </c>
      <c r="D627" s="105" t="s">
        <v>260</v>
      </c>
      <c r="E627" s="105" t="s">
        <v>381</v>
      </c>
      <c r="F627" s="105" t="s">
        <v>496</v>
      </c>
      <c r="G627" s="115" t="s">
        <v>397</v>
      </c>
      <c r="H627" s="202">
        <v>11100</v>
      </c>
    </row>
    <row r="628" spans="1:8" ht="24.75" customHeight="1" hidden="1">
      <c r="A628" s="137" t="s">
        <v>268</v>
      </c>
      <c r="B628" s="103" t="s">
        <v>213</v>
      </c>
      <c r="C628" s="121" t="s">
        <v>454</v>
      </c>
      <c r="D628" s="121" t="s">
        <v>262</v>
      </c>
      <c r="E628" s="121" t="s">
        <v>300</v>
      </c>
      <c r="F628" s="121" t="s">
        <v>301</v>
      </c>
      <c r="G628" s="121"/>
      <c r="H628" s="200">
        <v>0</v>
      </c>
    </row>
    <row r="629" spans="1:8" ht="30" customHeight="1" hidden="1">
      <c r="A629" s="114" t="s">
        <v>497</v>
      </c>
      <c r="B629" s="105" t="s">
        <v>213</v>
      </c>
      <c r="C629" s="105" t="s">
        <v>454</v>
      </c>
      <c r="D629" s="105" t="s">
        <v>262</v>
      </c>
      <c r="E629" s="105" t="s">
        <v>298</v>
      </c>
      <c r="F629" s="105" t="s">
        <v>301</v>
      </c>
      <c r="G629" s="115"/>
      <c r="H629" s="202">
        <v>0</v>
      </c>
    </row>
    <row r="630" spans="1:8" ht="28.5" customHeight="1" hidden="1">
      <c r="A630" s="114" t="s">
        <v>394</v>
      </c>
      <c r="B630" s="105" t="s">
        <v>213</v>
      </c>
      <c r="C630" s="105" t="s">
        <v>454</v>
      </c>
      <c r="D630" s="105" t="s">
        <v>262</v>
      </c>
      <c r="E630" s="105" t="s">
        <v>298</v>
      </c>
      <c r="F630" s="105" t="s">
        <v>395</v>
      </c>
      <c r="G630" s="115"/>
      <c r="H630" s="202">
        <v>0</v>
      </c>
    </row>
    <row r="631" spans="1:8" ht="35.25" customHeight="1" hidden="1">
      <c r="A631" s="114" t="s">
        <v>396</v>
      </c>
      <c r="B631" s="105" t="s">
        <v>213</v>
      </c>
      <c r="C631" s="105" t="s">
        <v>454</v>
      </c>
      <c r="D631" s="105" t="s">
        <v>262</v>
      </c>
      <c r="E631" s="105" t="s">
        <v>298</v>
      </c>
      <c r="F631" s="105" t="s">
        <v>395</v>
      </c>
      <c r="G631" s="115">
        <v>610</v>
      </c>
      <c r="H631" s="202">
        <v>0</v>
      </c>
    </row>
    <row r="632" spans="1:8" ht="26.25" customHeight="1" hidden="1">
      <c r="A632" s="114" t="s">
        <v>498</v>
      </c>
      <c r="B632" s="105" t="s">
        <v>213</v>
      </c>
      <c r="C632" s="105" t="s">
        <v>454</v>
      </c>
      <c r="D632" s="105" t="s">
        <v>262</v>
      </c>
      <c r="E632" s="105" t="s">
        <v>326</v>
      </c>
      <c r="F632" s="105" t="s">
        <v>301</v>
      </c>
      <c r="G632" s="115"/>
      <c r="H632" s="202">
        <v>0</v>
      </c>
    </row>
    <row r="633" spans="1:8" ht="36.75" customHeight="1" hidden="1">
      <c r="A633" s="114" t="s">
        <v>479</v>
      </c>
      <c r="B633" s="105" t="s">
        <v>213</v>
      </c>
      <c r="C633" s="105" t="s">
        <v>454</v>
      </c>
      <c r="D633" s="105" t="s">
        <v>262</v>
      </c>
      <c r="E633" s="105" t="s">
        <v>326</v>
      </c>
      <c r="F633" s="105" t="s">
        <v>480</v>
      </c>
      <c r="G633" s="115"/>
      <c r="H633" s="202">
        <v>0</v>
      </c>
    </row>
    <row r="634" spans="1:8" ht="31.5" customHeight="1" hidden="1">
      <c r="A634" s="117" t="s">
        <v>396</v>
      </c>
      <c r="B634" s="105" t="s">
        <v>213</v>
      </c>
      <c r="C634" s="105" t="s">
        <v>454</v>
      </c>
      <c r="D634" s="105" t="s">
        <v>262</v>
      </c>
      <c r="E634" s="105" t="s">
        <v>326</v>
      </c>
      <c r="F634" s="105" t="s">
        <v>480</v>
      </c>
      <c r="G634" s="115" t="s">
        <v>397</v>
      </c>
      <c r="H634" s="202">
        <v>0</v>
      </c>
    </row>
    <row r="635" spans="1:8" ht="27" customHeight="1" hidden="1">
      <c r="A635" s="114" t="s">
        <v>499</v>
      </c>
      <c r="B635" s="105" t="s">
        <v>213</v>
      </c>
      <c r="C635" s="105" t="s">
        <v>454</v>
      </c>
      <c r="D635" s="105" t="s">
        <v>262</v>
      </c>
      <c r="E635" s="105" t="s">
        <v>326</v>
      </c>
      <c r="F635" s="105" t="s">
        <v>500</v>
      </c>
      <c r="G635" s="115"/>
      <c r="H635" s="202">
        <v>0</v>
      </c>
    </row>
    <row r="636" spans="1:8" ht="33.75" customHeight="1" hidden="1">
      <c r="A636" s="67" t="s">
        <v>396</v>
      </c>
      <c r="B636" s="105" t="s">
        <v>213</v>
      </c>
      <c r="C636" s="105" t="s">
        <v>454</v>
      </c>
      <c r="D636" s="105" t="s">
        <v>262</v>
      </c>
      <c r="E636" s="105" t="s">
        <v>326</v>
      </c>
      <c r="F636" s="105" t="s">
        <v>500</v>
      </c>
      <c r="G636" s="115">
        <v>610</v>
      </c>
      <c r="H636" s="202">
        <v>0</v>
      </c>
    </row>
    <row r="637" spans="1:8" ht="30" customHeight="1" hidden="1">
      <c r="A637" s="114" t="s">
        <v>503</v>
      </c>
      <c r="B637" s="105" t="s">
        <v>213</v>
      </c>
      <c r="C637" s="105" t="s">
        <v>454</v>
      </c>
      <c r="D637" s="105" t="s">
        <v>262</v>
      </c>
      <c r="E637" s="105" t="s">
        <v>365</v>
      </c>
      <c r="F637" s="105" t="s">
        <v>301</v>
      </c>
      <c r="G637" s="115"/>
      <c r="H637" s="202">
        <v>0</v>
      </c>
    </row>
    <row r="638" spans="1:8" ht="34.5" customHeight="1" hidden="1">
      <c r="A638" s="114" t="s">
        <v>467</v>
      </c>
      <c r="B638" s="105" t="s">
        <v>213</v>
      </c>
      <c r="C638" s="105" t="s">
        <v>454</v>
      </c>
      <c r="D638" s="105" t="s">
        <v>262</v>
      </c>
      <c r="E638" s="105" t="s">
        <v>365</v>
      </c>
      <c r="F638" s="105" t="s">
        <v>410</v>
      </c>
      <c r="G638" s="115"/>
      <c r="H638" s="202">
        <v>0</v>
      </c>
    </row>
    <row r="639" spans="1:8" ht="30.75" customHeight="1" hidden="1">
      <c r="A639" s="67" t="s">
        <v>396</v>
      </c>
      <c r="B639" s="105" t="s">
        <v>213</v>
      </c>
      <c r="C639" s="105" t="s">
        <v>454</v>
      </c>
      <c r="D639" s="105" t="s">
        <v>262</v>
      </c>
      <c r="E639" s="105" t="s">
        <v>365</v>
      </c>
      <c r="F639" s="105" t="s">
        <v>410</v>
      </c>
      <c r="G639" s="115">
        <v>610</v>
      </c>
      <c r="H639" s="202">
        <v>0</v>
      </c>
    </row>
    <row r="640" spans="1:8" ht="32.25" customHeight="1" hidden="1">
      <c r="A640" s="114" t="s">
        <v>504</v>
      </c>
      <c r="B640" s="105" t="s">
        <v>213</v>
      </c>
      <c r="C640" s="105" t="s">
        <v>454</v>
      </c>
      <c r="D640" s="105" t="s">
        <v>262</v>
      </c>
      <c r="E640" s="105" t="s">
        <v>365</v>
      </c>
      <c r="F640" s="105" t="s">
        <v>505</v>
      </c>
      <c r="G640" s="115"/>
      <c r="H640" s="202">
        <v>0</v>
      </c>
    </row>
    <row r="641" spans="1:8" ht="30" customHeight="1" hidden="1">
      <c r="A641" s="67" t="s">
        <v>396</v>
      </c>
      <c r="B641" s="105" t="s">
        <v>213</v>
      </c>
      <c r="C641" s="105" t="s">
        <v>454</v>
      </c>
      <c r="D641" s="105" t="s">
        <v>262</v>
      </c>
      <c r="E641" s="105" t="s">
        <v>365</v>
      </c>
      <c r="F641" s="105" t="s">
        <v>505</v>
      </c>
      <c r="G641" s="115">
        <v>610</v>
      </c>
      <c r="H641" s="202">
        <v>0</v>
      </c>
    </row>
    <row r="642" spans="1:8" ht="30.75" customHeight="1" hidden="1">
      <c r="A642" s="114" t="s">
        <v>470</v>
      </c>
      <c r="B642" s="105" t="s">
        <v>213</v>
      </c>
      <c r="C642" s="105" t="s">
        <v>454</v>
      </c>
      <c r="D642" s="105" t="s">
        <v>262</v>
      </c>
      <c r="E642" s="105" t="s">
        <v>365</v>
      </c>
      <c r="F642" s="105" t="s">
        <v>471</v>
      </c>
      <c r="G642" s="115"/>
      <c r="H642" s="202">
        <v>0</v>
      </c>
    </row>
    <row r="643" spans="1:8" ht="30" customHeight="1" hidden="1">
      <c r="A643" s="67" t="s">
        <v>396</v>
      </c>
      <c r="B643" s="105" t="s">
        <v>213</v>
      </c>
      <c r="C643" s="105" t="s">
        <v>454</v>
      </c>
      <c r="D643" s="105" t="s">
        <v>262</v>
      </c>
      <c r="E643" s="105" t="s">
        <v>365</v>
      </c>
      <c r="F643" s="105" t="s">
        <v>471</v>
      </c>
      <c r="G643" s="115">
        <v>610</v>
      </c>
      <c r="H643" s="202">
        <v>0</v>
      </c>
    </row>
    <row r="644" spans="1:8" ht="27" customHeight="1" hidden="1">
      <c r="A644" s="117" t="s">
        <v>413</v>
      </c>
      <c r="B644" s="105" t="s">
        <v>213</v>
      </c>
      <c r="C644" s="105" t="s">
        <v>454</v>
      </c>
      <c r="D644" s="105" t="s">
        <v>262</v>
      </c>
      <c r="E644" s="105" t="s">
        <v>365</v>
      </c>
      <c r="F644" s="105" t="s">
        <v>414</v>
      </c>
      <c r="G644" s="115"/>
      <c r="H644" s="202">
        <v>0</v>
      </c>
    </row>
    <row r="645" spans="1:8" ht="30" customHeight="1" hidden="1">
      <c r="A645" s="117" t="s">
        <v>396</v>
      </c>
      <c r="B645" s="105" t="s">
        <v>213</v>
      </c>
      <c r="C645" s="105" t="s">
        <v>454</v>
      </c>
      <c r="D645" s="105" t="s">
        <v>262</v>
      </c>
      <c r="E645" s="105" t="s">
        <v>365</v>
      </c>
      <c r="F645" s="105" t="s">
        <v>414</v>
      </c>
      <c r="G645" s="115" t="s">
        <v>397</v>
      </c>
      <c r="H645" s="202">
        <v>0</v>
      </c>
    </row>
    <row r="646" spans="1:8" ht="28.5" customHeight="1" hidden="1">
      <c r="A646" s="107" t="s">
        <v>636</v>
      </c>
      <c r="B646" s="103" t="s">
        <v>213</v>
      </c>
      <c r="C646" s="121" t="s">
        <v>639</v>
      </c>
      <c r="D646" s="121" t="s">
        <v>299</v>
      </c>
      <c r="E646" s="121" t="s">
        <v>300</v>
      </c>
      <c r="F646" s="121" t="s">
        <v>301</v>
      </c>
      <c r="G646" s="121"/>
      <c r="H646" s="200">
        <v>0</v>
      </c>
    </row>
    <row r="647" spans="1:8" ht="20.25" customHeight="1" hidden="1">
      <c r="A647" s="137" t="s">
        <v>638</v>
      </c>
      <c r="B647" s="103" t="s">
        <v>213</v>
      </c>
      <c r="C647" s="121" t="s">
        <v>639</v>
      </c>
      <c r="D647" s="121" t="s">
        <v>258</v>
      </c>
      <c r="E647" s="121" t="s">
        <v>300</v>
      </c>
      <c r="F647" s="121" t="s">
        <v>301</v>
      </c>
      <c r="G647" s="121"/>
      <c r="H647" s="200">
        <v>0</v>
      </c>
    </row>
    <row r="648" spans="1:8" ht="25.5" customHeight="1" hidden="1">
      <c r="A648" s="109" t="s">
        <v>640</v>
      </c>
      <c r="B648" s="105" t="s">
        <v>213</v>
      </c>
      <c r="C648" s="105" t="s">
        <v>639</v>
      </c>
      <c r="D648" s="105" t="s">
        <v>258</v>
      </c>
      <c r="E648" s="105" t="s">
        <v>298</v>
      </c>
      <c r="F648" s="105" t="s">
        <v>301</v>
      </c>
      <c r="G648" s="115"/>
      <c r="H648" s="202">
        <v>0</v>
      </c>
    </row>
    <row r="649" spans="1:8" ht="18.75" customHeight="1" hidden="1">
      <c r="A649" s="114" t="s">
        <v>916</v>
      </c>
      <c r="B649" s="105" t="s">
        <v>213</v>
      </c>
      <c r="C649" s="105" t="s">
        <v>639</v>
      </c>
      <c r="D649" s="105" t="s">
        <v>258</v>
      </c>
      <c r="E649" s="105" t="s">
        <v>298</v>
      </c>
      <c r="F649" s="105" t="s">
        <v>642</v>
      </c>
      <c r="G649" s="115"/>
      <c r="H649" s="202">
        <v>0</v>
      </c>
    </row>
    <row r="650" spans="1:8" ht="19.5" customHeight="1" hidden="1">
      <c r="A650" s="67" t="s">
        <v>396</v>
      </c>
      <c r="B650" s="105" t="s">
        <v>213</v>
      </c>
      <c r="C650" s="105" t="s">
        <v>639</v>
      </c>
      <c r="D650" s="105" t="s">
        <v>258</v>
      </c>
      <c r="E650" s="105" t="s">
        <v>298</v>
      </c>
      <c r="F650" s="105" t="s">
        <v>642</v>
      </c>
      <c r="G650" s="115">
        <v>610</v>
      </c>
      <c r="H650" s="202">
        <v>0</v>
      </c>
    </row>
    <row r="651" spans="1:8" s="143" customFormat="1" ht="17.25" customHeight="1">
      <c r="A651" s="107" t="s">
        <v>820</v>
      </c>
      <c r="B651" s="103" t="s">
        <v>213</v>
      </c>
      <c r="C651" s="103" t="s">
        <v>821</v>
      </c>
      <c r="D651" s="103" t="s">
        <v>299</v>
      </c>
      <c r="E651" s="121" t="s">
        <v>300</v>
      </c>
      <c r="F651" s="103" t="s">
        <v>301</v>
      </c>
      <c r="G651" s="121"/>
      <c r="H651" s="200">
        <v>87.3</v>
      </c>
    </row>
    <row r="652" spans="1:8" s="143" customFormat="1" ht="17.25" customHeight="1">
      <c r="A652" s="137" t="s">
        <v>788</v>
      </c>
      <c r="B652" s="103" t="s">
        <v>213</v>
      </c>
      <c r="C652" s="103" t="s">
        <v>821</v>
      </c>
      <c r="D652" s="103" t="s">
        <v>634</v>
      </c>
      <c r="E652" s="121" t="s">
        <v>300</v>
      </c>
      <c r="F652" s="103" t="s">
        <v>301</v>
      </c>
      <c r="G652" s="121"/>
      <c r="H652" s="200">
        <v>87.3</v>
      </c>
    </row>
    <row r="653" spans="1:8" ht="17.25" customHeight="1">
      <c r="A653" s="114" t="s">
        <v>788</v>
      </c>
      <c r="B653" s="105" t="s">
        <v>213</v>
      </c>
      <c r="C653" s="105" t="s">
        <v>821</v>
      </c>
      <c r="D653" s="105" t="s">
        <v>634</v>
      </c>
      <c r="E653" s="115" t="s">
        <v>298</v>
      </c>
      <c r="F653" s="105" t="s">
        <v>301</v>
      </c>
      <c r="G653" s="115"/>
      <c r="H653" s="202">
        <v>87.3</v>
      </c>
    </row>
    <row r="654" spans="1:8" ht="22.5" customHeight="1">
      <c r="A654" s="114" t="s">
        <v>467</v>
      </c>
      <c r="B654" s="105" t="s">
        <v>213</v>
      </c>
      <c r="C654" s="105" t="s">
        <v>821</v>
      </c>
      <c r="D654" s="105" t="s">
        <v>634</v>
      </c>
      <c r="E654" s="115" t="s">
        <v>298</v>
      </c>
      <c r="F654" s="105" t="s">
        <v>410</v>
      </c>
      <c r="G654" s="115"/>
      <c r="H654" s="202">
        <v>87.3</v>
      </c>
    </row>
    <row r="655" spans="1:8" ht="17.25" customHeight="1">
      <c r="A655" s="67" t="s">
        <v>396</v>
      </c>
      <c r="B655" s="105" t="s">
        <v>213</v>
      </c>
      <c r="C655" s="105" t="s">
        <v>821</v>
      </c>
      <c r="D655" s="105" t="s">
        <v>634</v>
      </c>
      <c r="E655" s="115" t="s">
        <v>298</v>
      </c>
      <c r="F655" s="105" t="s">
        <v>410</v>
      </c>
      <c r="G655" s="115" t="s">
        <v>397</v>
      </c>
      <c r="H655" s="202">
        <v>87.3</v>
      </c>
    </row>
    <row r="656" spans="1:8" ht="20.25" customHeight="1" hidden="1">
      <c r="A656" s="117" t="s">
        <v>730</v>
      </c>
      <c r="B656" s="105" t="s">
        <v>213</v>
      </c>
      <c r="C656" s="105" t="s">
        <v>821</v>
      </c>
      <c r="D656" s="105" t="s">
        <v>634</v>
      </c>
      <c r="E656" s="115" t="s">
        <v>298</v>
      </c>
      <c r="F656" s="105" t="s">
        <v>731</v>
      </c>
      <c r="G656" s="115"/>
      <c r="H656" s="202">
        <v>0</v>
      </c>
    </row>
    <row r="657" spans="1:8" ht="29.25" customHeight="1" hidden="1">
      <c r="A657" s="67" t="s">
        <v>396</v>
      </c>
      <c r="B657" s="105" t="s">
        <v>213</v>
      </c>
      <c r="C657" s="105" t="s">
        <v>821</v>
      </c>
      <c r="D657" s="105" t="s">
        <v>634</v>
      </c>
      <c r="E657" s="115" t="s">
        <v>298</v>
      </c>
      <c r="F657" s="105" t="s">
        <v>731</v>
      </c>
      <c r="G657" s="115" t="s">
        <v>397</v>
      </c>
      <c r="H657" s="202">
        <v>0</v>
      </c>
    </row>
    <row r="658" spans="1:8" ht="36" customHeight="1" hidden="1">
      <c r="A658" s="67" t="s">
        <v>641</v>
      </c>
      <c r="B658" s="105" t="s">
        <v>213</v>
      </c>
      <c r="C658" s="105" t="s">
        <v>821</v>
      </c>
      <c r="D658" s="105" t="s">
        <v>634</v>
      </c>
      <c r="E658" s="115" t="s">
        <v>298</v>
      </c>
      <c r="F658" s="105" t="s">
        <v>642</v>
      </c>
      <c r="G658" s="115"/>
      <c r="H658" s="203"/>
    </row>
    <row r="659" spans="1:8" ht="39" customHeight="1" hidden="1">
      <c r="A659" s="67" t="s">
        <v>396</v>
      </c>
      <c r="B659" s="105" t="s">
        <v>213</v>
      </c>
      <c r="C659" s="105" t="s">
        <v>821</v>
      </c>
      <c r="D659" s="105" t="s">
        <v>634</v>
      </c>
      <c r="E659" s="115" t="s">
        <v>298</v>
      </c>
      <c r="F659" s="105" t="s">
        <v>642</v>
      </c>
      <c r="G659" s="115" t="s">
        <v>397</v>
      </c>
      <c r="H659" s="203"/>
    </row>
    <row r="660" spans="1:8" ht="27" customHeight="1" hidden="1">
      <c r="A660" s="117" t="s">
        <v>413</v>
      </c>
      <c r="B660" s="105" t="s">
        <v>213</v>
      </c>
      <c r="C660" s="105" t="s">
        <v>821</v>
      </c>
      <c r="D660" s="105" t="s">
        <v>634</v>
      </c>
      <c r="E660" s="115" t="s">
        <v>298</v>
      </c>
      <c r="F660" s="105" t="s">
        <v>414</v>
      </c>
      <c r="G660" s="115"/>
      <c r="H660" s="202">
        <v>0</v>
      </c>
    </row>
    <row r="661" spans="1:8" ht="20.25" customHeight="1" hidden="1">
      <c r="A661" s="117" t="s">
        <v>396</v>
      </c>
      <c r="B661" s="105" t="s">
        <v>213</v>
      </c>
      <c r="C661" s="105" t="s">
        <v>821</v>
      </c>
      <c r="D661" s="105" t="s">
        <v>634</v>
      </c>
      <c r="E661" s="115" t="s">
        <v>298</v>
      </c>
      <c r="F661" s="105" t="s">
        <v>414</v>
      </c>
      <c r="G661" s="115" t="s">
        <v>397</v>
      </c>
      <c r="H661" s="202">
        <v>0</v>
      </c>
    </row>
    <row r="662" spans="1:8" ht="12.75">
      <c r="A662" s="107" t="s">
        <v>214</v>
      </c>
      <c r="B662" s="148" t="s">
        <v>215</v>
      </c>
      <c r="C662" s="103"/>
      <c r="D662" s="103"/>
      <c r="E662" s="103"/>
      <c r="F662" s="121"/>
      <c r="G662" s="103"/>
      <c r="H662" s="200">
        <v>241010.09999999998</v>
      </c>
    </row>
    <row r="663" spans="1:8" ht="33" customHeight="1">
      <c r="A663" s="107" t="s">
        <v>380</v>
      </c>
      <c r="B663" s="103" t="s">
        <v>215</v>
      </c>
      <c r="C663" s="121" t="s">
        <v>381</v>
      </c>
      <c r="D663" s="121" t="s">
        <v>299</v>
      </c>
      <c r="E663" s="121" t="s">
        <v>300</v>
      </c>
      <c r="F663" s="121" t="s">
        <v>301</v>
      </c>
      <c r="G663" s="121"/>
      <c r="H663" s="200">
        <v>83812.19999999998</v>
      </c>
    </row>
    <row r="664" spans="1:8" ht="33" customHeight="1">
      <c r="A664" s="140" t="s">
        <v>913</v>
      </c>
      <c r="B664" s="103" t="s">
        <v>215</v>
      </c>
      <c r="C664" s="121" t="s">
        <v>381</v>
      </c>
      <c r="D664" s="121" t="s">
        <v>262</v>
      </c>
      <c r="E664" s="121" t="s">
        <v>300</v>
      </c>
      <c r="F664" s="121" t="s">
        <v>301</v>
      </c>
      <c r="G664" s="121"/>
      <c r="H664" s="200">
        <v>79153.49999999999</v>
      </c>
    </row>
    <row r="665" spans="1:8" ht="25.5">
      <c r="A665" s="109" t="s">
        <v>393</v>
      </c>
      <c r="B665" s="105" t="s">
        <v>215</v>
      </c>
      <c r="C665" s="115" t="s">
        <v>381</v>
      </c>
      <c r="D665" s="115" t="s">
        <v>262</v>
      </c>
      <c r="E665" s="115" t="s">
        <v>326</v>
      </c>
      <c r="F665" s="115" t="s">
        <v>301</v>
      </c>
      <c r="G665" s="115"/>
      <c r="H665" s="202">
        <v>78782.79999999999</v>
      </c>
    </row>
    <row r="666" spans="1:8" ht="18" customHeight="1">
      <c r="A666" s="109" t="s">
        <v>911</v>
      </c>
      <c r="B666" s="105" t="s">
        <v>215</v>
      </c>
      <c r="C666" s="115" t="s">
        <v>381</v>
      </c>
      <c r="D666" s="115" t="s">
        <v>262</v>
      </c>
      <c r="E666" s="115" t="s">
        <v>326</v>
      </c>
      <c r="F666" s="115" t="s">
        <v>395</v>
      </c>
      <c r="G666" s="115"/>
      <c r="H666" s="202">
        <v>78730.4</v>
      </c>
    </row>
    <row r="667" spans="1:8" ht="12.75">
      <c r="A667" s="113" t="s">
        <v>396</v>
      </c>
      <c r="B667" s="105" t="s">
        <v>215</v>
      </c>
      <c r="C667" s="115" t="s">
        <v>381</v>
      </c>
      <c r="D667" s="115" t="s">
        <v>262</v>
      </c>
      <c r="E667" s="115" t="s">
        <v>326</v>
      </c>
      <c r="F667" s="115" t="s">
        <v>395</v>
      </c>
      <c r="G667" s="115">
        <v>610</v>
      </c>
      <c r="H667" s="202">
        <v>78730.4</v>
      </c>
    </row>
    <row r="668" spans="1:8" ht="12.75">
      <c r="A668" s="109" t="s">
        <v>398</v>
      </c>
      <c r="B668" s="149" t="s">
        <v>215</v>
      </c>
      <c r="C668" s="105" t="s">
        <v>381</v>
      </c>
      <c r="D668" s="105" t="s">
        <v>262</v>
      </c>
      <c r="E668" s="105" t="s">
        <v>326</v>
      </c>
      <c r="F668" s="115" t="s">
        <v>399</v>
      </c>
      <c r="G668" s="105"/>
      <c r="H668" s="202">
        <v>52.4</v>
      </c>
    </row>
    <row r="669" spans="1:8" ht="12.75">
      <c r="A669" s="109" t="s">
        <v>396</v>
      </c>
      <c r="B669" s="149" t="s">
        <v>215</v>
      </c>
      <c r="C669" s="105" t="s">
        <v>381</v>
      </c>
      <c r="D669" s="105" t="s">
        <v>262</v>
      </c>
      <c r="E669" s="105" t="s">
        <v>326</v>
      </c>
      <c r="F669" s="115" t="s">
        <v>399</v>
      </c>
      <c r="G669" s="105" t="s">
        <v>397</v>
      </c>
      <c r="H669" s="202">
        <v>52.4</v>
      </c>
    </row>
    <row r="670" spans="1:8" ht="33" customHeight="1">
      <c r="A670" s="109" t="s">
        <v>400</v>
      </c>
      <c r="B670" s="105" t="s">
        <v>215</v>
      </c>
      <c r="C670" s="115" t="s">
        <v>381</v>
      </c>
      <c r="D670" s="115" t="s">
        <v>262</v>
      </c>
      <c r="E670" s="115" t="s">
        <v>365</v>
      </c>
      <c r="F670" s="115" t="s">
        <v>301</v>
      </c>
      <c r="G670" s="115"/>
      <c r="H670" s="202">
        <v>370.7</v>
      </c>
    </row>
    <row r="671" spans="1:8" ht="30" customHeight="1">
      <c r="A671" s="109" t="s">
        <v>401</v>
      </c>
      <c r="B671" s="105" t="s">
        <v>215</v>
      </c>
      <c r="C671" s="115" t="s">
        <v>381</v>
      </c>
      <c r="D671" s="115" t="s">
        <v>262</v>
      </c>
      <c r="E671" s="115" t="s">
        <v>365</v>
      </c>
      <c r="F671" s="115" t="s">
        <v>402</v>
      </c>
      <c r="G671" s="115"/>
      <c r="H671" s="202">
        <v>370.7</v>
      </c>
    </row>
    <row r="672" spans="1:8" ht="12.75">
      <c r="A672" s="109" t="s">
        <v>396</v>
      </c>
      <c r="B672" s="105" t="s">
        <v>215</v>
      </c>
      <c r="C672" s="115" t="s">
        <v>381</v>
      </c>
      <c r="D672" s="115" t="s">
        <v>262</v>
      </c>
      <c r="E672" s="115" t="s">
        <v>365</v>
      </c>
      <c r="F672" s="115" t="s">
        <v>402</v>
      </c>
      <c r="G672" s="115" t="s">
        <v>397</v>
      </c>
      <c r="H672" s="202">
        <v>370.7</v>
      </c>
    </row>
    <row r="673" spans="1:8" ht="38.25">
      <c r="A673" s="140" t="s">
        <v>269</v>
      </c>
      <c r="B673" s="103" t="s">
        <v>215</v>
      </c>
      <c r="C673" s="121" t="s">
        <v>381</v>
      </c>
      <c r="D673" s="121" t="s">
        <v>263</v>
      </c>
      <c r="E673" s="121" t="s">
        <v>300</v>
      </c>
      <c r="F673" s="121" t="s">
        <v>301</v>
      </c>
      <c r="G673" s="121"/>
      <c r="H673" s="200">
        <v>4658.7</v>
      </c>
    </row>
    <row r="674" spans="1:8" ht="25.5">
      <c r="A674" s="109" t="s">
        <v>408</v>
      </c>
      <c r="B674" s="105" t="s">
        <v>215</v>
      </c>
      <c r="C674" s="115" t="s">
        <v>381</v>
      </c>
      <c r="D674" s="115" t="s">
        <v>263</v>
      </c>
      <c r="E674" s="115" t="s">
        <v>298</v>
      </c>
      <c r="F674" s="115" t="s">
        <v>301</v>
      </c>
      <c r="G674" s="115"/>
      <c r="H674" s="202">
        <v>4658.7</v>
      </c>
    </row>
    <row r="675" spans="1:8" ht="12.75">
      <c r="A675" s="109" t="s">
        <v>467</v>
      </c>
      <c r="B675" s="105" t="s">
        <v>215</v>
      </c>
      <c r="C675" s="115" t="s">
        <v>381</v>
      </c>
      <c r="D675" s="115" t="s">
        <v>263</v>
      </c>
      <c r="E675" s="115" t="s">
        <v>298</v>
      </c>
      <c r="F675" s="115" t="s">
        <v>410</v>
      </c>
      <c r="G675" s="115"/>
      <c r="H675" s="202">
        <v>3749.7999999999997</v>
      </c>
    </row>
    <row r="676" spans="1:8" ht="12.75">
      <c r="A676" s="109" t="s">
        <v>396</v>
      </c>
      <c r="B676" s="105" t="s">
        <v>215</v>
      </c>
      <c r="C676" s="115" t="s">
        <v>381</v>
      </c>
      <c r="D676" s="115" t="s">
        <v>263</v>
      </c>
      <c r="E676" s="115" t="s">
        <v>298</v>
      </c>
      <c r="F676" s="115" t="s">
        <v>410</v>
      </c>
      <c r="G676" s="115">
        <v>610</v>
      </c>
      <c r="H676" s="202">
        <v>3749.7999999999997</v>
      </c>
    </row>
    <row r="677" spans="1:8" ht="39" customHeight="1" hidden="1">
      <c r="A677" s="117" t="s">
        <v>413</v>
      </c>
      <c r="B677" s="105" t="s">
        <v>215</v>
      </c>
      <c r="C677" s="115" t="s">
        <v>381</v>
      </c>
      <c r="D677" s="115" t="s">
        <v>263</v>
      </c>
      <c r="E677" s="115" t="s">
        <v>298</v>
      </c>
      <c r="F677" s="115" t="s">
        <v>414</v>
      </c>
      <c r="G677" s="115"/>
      <c r="H677" s="202">
        <v>0</v>
      </c>
    </row>
    <row r="678" spans="1:8" ht="18.75" customHeight="1" hidden="1">
      <c r="A678" s="109" t="s">
        <v>396</v>
      </c>
      <c r="B678" s="105" t="s">
        <v>215</v>
      </c>
      <c r="C678" s="115" t="s">
        <v>381</v>
      </c>
      <c r="D678" s="115" t="s">
        <v>263</v>
      </c>
      <c r="E678" s="115" t="s">
        <v>298</v>
      </c>
      <c r="F678" s="115" t="s">
        <v>414</v>
      </c>
      <c r="G678" s="115" t="s">
        <v>397</v>
      </c>
      <c r="H678" s="202">
        <v>0</v>
      </c>
    </row>
    <row r="679" spans="1:8" ht="17.25" customHeight="1">
      <c r="A679" s="109" t="s">
        <v>419</v>
      </c>
      <c r="B679" s="105" t="s">
        <v>215</v>
      </c>
      <c r="C679" s="115" t="s">
        <v>381</v>
      </c>
      <c r="D679" s="115" t="s">
        <v>263</v>
      </c>
      <c r="E679" s="115" t="s">
        <v>326</v>
      </c>
      <c r="F679" s="115" t="s">
        <v>301</v>
      </c>
      <c r="G679" s="115"/>
      <c r="H679" s="202">
        <v>908.9000000000001</v>
      </c>
    </row>
    <row r="680" spans="1:8" ht="42" customHeight="1">
      <c r="A680" s="168" t="s">
        <v>413</v>
      </c>
      <c r="B680" s="105" t="s">
        <v>215</v>
      </c>
      <c r="C680" s="115" t="s">
        <v>381</v>
      </c>
      <c r="D680" s="115" t="s">
        <v>263</v>
      </c>
      <c r="E680" s="115" t="s">
        <v>326</v>
      </c>
      <c r="F680" s="115" t="s">
        <v>414</v>
      </c>
      <c r="G680" s="115"/>
      <c r="H680" s="202">
        <v>600</v>
      </c>
    </row>
    <row r="681" spans="1:8" ht="17.25" customHeight="1">
      <c r="A681" s="210" t="s">
        <v>396</v>
      </c>
      <c r="B681" s="105" t="s">
        <v>215</v>
      </c>
      <c r="C681" s="115" t="s">
        <v>381</v>
      </c>
      <c r="D681" s="115" t="s">
        <v>263</v>
      </c>
      <c r="E681" s="115" t="s">
        <v>326</v>
      </c>
      <c r="F681" s="115" t="s">
        <v>414</v>
      </c>
      <c r="G681" s="115" t="s">
        <v>397</v>
      </c>
      <c r="H681" s="202">
        <v>600</v>
      </c>
    </row>
    <row r="682" spans="1:8" ht="51">
      <c r="A682" s="109" t="s">
        <v>420</v>
      </c>
      <c r="B682" s="105" t="s">
        <v>215</v>
      </c>
      <c r="C682" s="115" t="s">
        <v>381</v>
      </c>
      <c r="D682" s="115" t="s">
        <v>263</v>
      </c>
      <c r="E682" s="115" t="s">
        <v>326</v>
      </c>
      <c r="F682" s="115" t="s">
        <v>421</v>
      </c>
      <c r="G682" s="115"/>
      <c r="H682" s="202">
        <v>280.8</v>
      </c>
    </row>
    <row r="683" spans="1:8" ht="12.75">
      <c r="A683" s="113" t="s">
        <v>396</v>
      </c>
      <c r="B683" s="105" t="s">
        <v>215</v>
      </c>
      <c r="C683" s="115" t="s">
        <v>381</v>
      </c>
      <c r="D683" s="115" t="s">
        <v>263</v>
      </c>
      <c r="E683" s="115" t="s">
        <v>326</v>
      </c>
      <c r="F683" s="115" t="s">
        <v>421</v>
      </c>
      <c r="G683" s="115" t="s">
        <v>397</v>
      </c>
      <c r="H683" s="202">
        <v>280.8</v>
      </c>
    </row>
    <row r="684" spans="1:8" ht="60" customHeight="1">
      <c r="A684" s="109" t="s">
        <v>420</v>
      </c>
      <c r="B684" s="105" t="s">
        <v>215</v>
      </c>
      <c r="C684" s="115" t="s">
        <v>381</v>
      </c>
      <c r="D684" s="115" t="s">
        <v>263</v>
      </c>
      <c r="E684" s="115" t="s">
        <v>326</v>
      </c>
      <c r="F684" s="115" t="s">
        <v>422</v>
      </c>
      <c r="G684" s="115"/>
      <c r="H684" s="202">
        <v>28.1</v>
      </c>
    </row>
    <row r="685" spans="1:8" ht="12.75">
      <c r="A685" s="113" t="s">
        <v>396</v>
      </c>
      <c r="B685" s="105" t="s">
        <v>215</v>
      </c>
      <c r="C685" s="115" t="s">
        <v>381</v>
      </c>
      <c r="D685" s="115" t="s">
        <v>263</v>
      </c>
      <c r="E685" s="115" t="s">
        <v>326</v>
      </c>
      <c r="F685" s="115" t="s">
        <v>422</v>
      </c>
      <c r="G685" s="115" t="s">
        <v>397</v>
      </c>
      <c r="H685" s="202">
        <v>28.1</v>
      </c>
    </row>
    <row r="686" spans="1:8" ht="25.5">
      <c r="A686" s="107" t="s">
        <v>453</v>
      </c>
      <c r="B686" s="148" t="s">
        <v>215</v>
      </c>
      <c r="C686" s="103" t="s">
        <v>454</v>
      </c>
      <c r="D686" s="103" t="s">
        <v>299</v>
      </c>
      <c r="E686" s="103" t="s">
        <v>300</v>
      </c>
      <c r="F686" s="121" t="s">
        <v>301</v>
      </c>
      <c r="G686" s="103"/>
      <c r="H686" s="200">
        <v>157197.9</v>
      </c>
    </row>
    <row r="687" spans="1:8" ht="25.5">
      <c r="A687" s="107" t="s">
        <v>917</v>
      </c>
      <c r="B687" s="148" t="s">
        <v>215</v>
      </c>
      <c r="C687" s="103" t="s">
        <v>454</v>
      </c>
      <c r="D687" s="121" t="s">
        <v>262</v>
      </c>
      <c r="E687" s="121" t="s">
        <v>300</v>
      </c>
      <c r="F687" s="121" t="s">
        <v>301</v>
      </c>
      <c r="G687" s="121"/>
      <c r="H687" s="200">
        <v>157197.9</v>
      </c>
    </row>
    <row r="688" spans="1:8" ht="25.5">
      <c r="A688" s="114" t="s">
        <v>497</v>
      </c>
      <c r="B688" s="149" t="s">
        <v>215</v>
      </c>
      <c r="C688" s="105" t="s">
        <v>454</v>
      </c>
      <c r="D688" s="115" t="s">
        <v>262</v>
      </c>
      <c r="E688" s="115" t="s">
        <v>298</v>
      </c>
      <c r="F688" s="115" t="s">
        <v>301</v>
      </c>
      <c r="G688" s="115"/>
      <c r="H688" s="202">
        <v>149731.9</v>
      </c>
    </row>
    <row r="689" spans="1:8" ht="12.75">
      <c r="A689" s="113" t="s">
        <v>918</v>
      </c>
      <c r="B689" s="149" t="s">
        <v>215</v>
      </c>
      <c r="C689" s="115" t="s">
        <v>454</v>
      </c>
      <c r="D689" s="115" t="s">
        <v>262</v>
      </c>
      <c r="E689" s="115" t="s">
        <v>298</v>
      </c>
      <c r="F689" s="105" t="s">
        <v>395</v>
      </c>
      <c r="G689" s="115"/>
      <c r="H689" s="202">
        <v>149731.9</v>
      </c>
    </row>
    <row r="690" spans="1:8" ht="12.75">
      <c r="A690" s="113" t="s">
        <v>396</v>
      </c>
      <c r="B690" s="149" t="s">
        <v>215</v>
      </c>
      <c r="C690" s="115" t="s">
        <v>454</v>
      </c>
      <c r="D690" s="115" t="s">
        <v>262</v>
      </c>
      <c r="E690" s="115" t="s">
        <v>298</v>
      </c>
      <c r="F690" s="105" t="s">
        <v>395</v>
      </c>
      <c r="G690" s="115">
        <v>610</v>
      </c>
      <c r="H690" s="202">
        <v>149731.9</v>
      </c>
    </row>
    <row r="691" spans="1:8" ht="25.5">
      <c r="A691" s="117" t="s">
        <v>498</v>
      </c>
      <c r="B691" s="149" t="s">
        <v>215</v>
      </c>
      <c r="C691" s="105" t="s">
        <v>454</v>
      </c>
      <c r="D691" s="115" t="s">
        <v>262</v>
      </c>
      <c r="E691" s="115" t="s">
        <v>326</v>
      </c>
      <c r="F691" s="115" t="s">
        <v>301</v>
      </c>
      <c r="G691" s="115"/>
      <c r="H691" s="202">
        <v>3088.2</v>
      </c>
    </row>
    <row r="692" spans="1:8" ht="12.75">
      <c r="A692" s="114" t="s">
        <v>479</v>
      </c>
      <c r="B692" s="105" t="s">
        <v>215</v>
      </c>
      <c r="C692" s="105" t="s">
        <v>454</v>
      </c>
      <c r="D692" s="105" t="s">
        <v>262</v>
      </c>
      <c r="E692" s="105" t="s">
        <v>326</v>
      </c>
      <c r="F692" s="105" t="s">
        <v>480</v>
      </c>
      <c r="G692" s="115"/>
      <c r="H692" s="202">
        <v>776</v>
      </c>
    </row>
    <row r="693" spans="1:8" ht="12.75">
      <c r="A693" s="117" t="s">
        <v>396</v>
      </c>
      <c r="B693" s="105" t="s">
        <v>215</v>
      </c>
      <c r="C693" s="105" t="s">
        <v>454</v>
      </c>
      <c r="D693" s="105" t="s">
        <v>262</v>
      </c>
      <c r="E693" s="105" t="s">
        <v>326</v>
      </c>
      <c r="F693" s="105" t="s">
        <v>480</v>
      </c>
      <c r="G693" s="115" t="s">
        <v>397</v>
      </c>
      <c r="H693" s="202">
        <v>776</v>
      </c>
    </row>
    <row r="694" spans="1:8" ht="12.75">
      <c r="A694" s="114" t="s">
        <v>499</v>
      </c>
      <c r="B694" s="105" t="s">
        <v>215</v>
      </c>
      <c r="C694" s="105" t="s">
        <v>454</v>
      </c>
      <c r="D694" s="105" t="s">
        <v>262</v>
      </c>
      <c r="E694" s="105" t="s">
        <v>326</v>
      </c>
      <c r="F694" s="105" t="s">
        <v>500</v>
      </c>
      <c r="G694" s="115"/>
      <c r="H694" s="202">
        <v>200</v>
      </c>
    </row>
    <row r="695" spans="1:8" ht="12.75">
      <c r="A695" s="117" t="s">
        <v>396</v>
      </c>
      <c r="B695" s="105" t="s">
        <v>215</v>
      </c>
      <c r="C695" s="105" t="s">
        <v>454</v>
      </c>
      <c r="D695" s="105" t="s">
        <v>262</v>
      </c>
      <c r="E695" s="105" t="s">
        <v>326</v>
      </c>
      <c r="F695" s="105" t="s">
        <v>500</v>
      </c>
      <c r="G695" s="115">
        <v>610</v>
      </c>
      <c r="H695" s="202">
        <v>200</v>
      </c>
    </row>
    <row r="696" spans="1:8" ht="25.5">
      <c r="A696" s="117" t="s">
        <v>501</v>
      </c>
      <c r="B696" s="149" t="s">
        <v>215</v>
      </c>
      <c r="C696" s="105" t="s">
        <v>454</v>
      </c>
      <c r="D696" s="115" t="s">
        <v>262</v>
      </c>
      <c r="E696" s="115" t="s">
        <v>326</v>
      </c>
      <c r="F696" s="115" t="s">
        <v>502</v>
      </c>
      <c r="G696" s="115"/>
      <c r="H696" s="202">
        <v>2112.2</v>
      </c>
    </row>
    <row r="697" spans="1:8" ht="12.75">
      <c r="A697" s="117" t="s">
        <v>396</v>
      </c>
      <c r="B697" s="149" t="s">
        <v>215</v>
      </c>
      <c r="C697" s="105" t="s">
        <v>454</v>
      </c>
      <c r="D697" s="115" t="s">
        <v>262</v>
      </c>
      <c r="E697" s="115" t="s">
        <v>326</v>
      </c>
      <c r="F697" s="115" t="s">
        <v>502</v>
      </c>
      <c r="G697" s="115" t="s">
        <v>397</v>
      </c>
      <c r="H697" s="202">
        <v>2112.2</v>
      </c>
    </row>
    <row r="698" spans="1:8" ht="25.5">
      <c r="A698" s="114" t="s">
        <v>503</v>
      </c>
      <c r="B698" s="105" t="s">
        <v>215</v>
      </c>
      <c r="C698" s="105" t="s">
        <v>454</v>
      </c>
      <c r="D698" s="105" t="s">
        <v>262</v>
      </c>
      <c r="E698" s="105" t="s">
        <v>365</v>
      </c>
      <c r="F698" s="105" t="s">
        <v>301</v>
      </c>
      <c r="G698" s="115"/>
      <c r="H698" s="202">
        <v>4377.799999999999</v>
      </c>
    </row>
    <row r="699" spans="1:8" ht="12.75">
      <c r="A699" s="114" t="s">
        <v>467</v>
      </c>
      <c r="B699" s="105" t="s">
        <v>215</v>
      </c>
      <c r="C699" s="105" t="s">
        <v>454</v>
      </c>
      <c r="D699" s="105" t="s">
        <v>262</v>
      </c>
      <c r="E699" s="105" t="s">
        <v>365</v>
      </c>
      <c r="F699" s="105" t="s">
        <v>410</v>
      </c>
      <c r="G699" s="115"/>
      <c r="H699" s="202">
        <v>1900</v>
      </c>
    </row>
    <row r="700" spans="1:8" ht="12.75">
      <c r="A700" s="117" t="s">
        <v>396</v>
      </c>
      <c r="B700" s="105" t="s">
        <v>215</v>
      </c>
      <c r="C700" s="105" t="s">
        <v>454</v>
      </c>
      <c r="D700" s="105" t="s">
        <v>262</v>
      </c>
      <c r="E700" s="105" t="s">
        <v>365</v>
      </c>
      <c r="F700" s="105" t="s">
        <v>410</v>
      </c>
      <c r="G700" s="115">
        <v>610</v>
      </c>
      <c r="H700" s="202">
        <v>1900</v>
      </c>
    </row>
    <row r="701" spans="1:8" ht="25.5">
      <c r="A701" s="114" t="s">
        <v>504</v>
      </c>
      <c r="B701" s="105" t="s">
        <v>215</v>
      </c>
      <c r="C701" s="105" t="s">
        <v>454</v>
      </c>
      <c r="D701" s="105" t="s">
        <v>262</v>
      </c>
      <c r="E701" s="105" t="s">
        <v>365</v>
      </c>
      <c r="F701" s="105" t="s">
        <v>505</v>
      </c>
      <c r="G701" s="115"/>
      <c r="H701" s="202">
        <v>1348.1999999999998</v>
      </c>
    </row>
    <row r="702" spans="1:8" ht="12.75">
      <c r="A702" s="117" t="s">
        <v>396</v>
      </c>
      <c r="B702" s="105" t="s">
        <v>215</v>
      </c>
      <c r="C702" s="105" t="s">
        <v>454</v>
      </c>
      <c r="D702" s="105" t="s">
        <v>262</v>
      </c>
      <c r="E702" s="105" t="s">
        <v>365</v>
      </c>
      <c r="F702" s="105" t="s">
        <v>505</v>
      </c>
      <c r="G702" s="115">
        <v>610</v>
      </c>
      <c r="H702" s="202">
        <v>1348.1999999999998</v>
      </c>
    </row>
    <row r="703" spans="1:8" ht="12.75">
      <c r="A703" s="114" t="s">
        <v>470</v>
      </c>
      <c r="B703" s="105" t="s">
        <v>215</v>
      </c>
      <c r="C703" s="105" t="s">
        <v>454</v>
      </c>
      <c r="D703" s="105" t="s">
        <v>262</v>
      </c>
      <c r="E703" s="105" t="s">
        <v>365</v>
      </c>
      <c r="F703" s="105" t="s">
        <v>471</v>
      </c>
      <c r="G703" s="115"/>
      <c r="H703" s="202">
        <v>429.6</v>
      </c>
    </row>
    <row r="704" spans="1:8" ht="12.75">
      <c r="A704" s="117" t="s">
        <v>396</v>
      </c>
      <c r="B704" s="105" t="s">
        <v>215</v>
      </c>
      <c r="C704" s="105" t="s">
        <v>454</v>
      </c>
      <c r="D704" s="105" t="s">
        <v>262</v>
      </c>
      <c r="E704" s="105" t="s">
        <v>365</v>
      </c>
      <c r="F704" s="105" t="s">
        <v>471</v>
      </c>
      <c r="G704" s="115">
        <v>610</v>
      </c>
      <c r="H704" s="202">
        <v>429.6</v>
      </c>
    </row>
    <row r="705" spans="1:8" ht="42.75" customHeight="1">
      <c r="A705" s="168" t="s">
        <v>413</v>
      </c>
      <c r="B705" s="105" t="s">
        <v>215</v>
      </c>
      <c r="C705" s="105" t="s">
        <v>454</v>
      </c>
      <c r="D705" s="105" t="s">
        <v>262</v>
      </c>
      <c r="E705" s="105" t="s">
        <v>365</v>
      </c>
      <c r="F705" s="105" t="s">
        <v>414</v>
      </c>
      <c r="G705" s="115"/>
      <c r="H705" s="202">
        <v>700</v>
      </c>
    </row>
    <row r="706" spans="1:8" ht="12.75">
      <c r="A706" s="168" t="s">
        <v>396</v>
      </c>
      <c r="B706" s="105" t="s">
        <v>215</v>
      </c>
      <c r="C706" s="105" t="s">
        <v>454</v>
      </c>
      <c r="D706" s="105" t="s">
        <v>262</v>
      </c>
      <c r="E706" s="105" t="s">
        <v>365</v>
      </c>
      <c r="F706" s="105" t="s">
        <v>414</v>
      </c>
      <c r="G706" s="115">
        <v>610</v>
      </c>
      <c r="H706" s="202">
        <v>700</v>
      </c>
    </row>
    <row r="707" spans="1:8" ht="25.5">
      <c r="A707" s="107" t="s">
        <v>216</v>
      </c>
      <c r="B707" s="103" t="s">
        <v>217</v>
      </c>
      <c r="C707" s="103"/>
      <c r="D707" s="103"/>
      <c r="E707" s="121"/>
      <c r="F707" s="103"/>
      <c r="G707" s="121"/>
      <c r="H707" s="200">
        <v>240</v>
      </c>
    </row>
    <row r="708" spans="1:8" ht="36" customHeight="1">
      <c r="A708" s="107" t="s">
        <v>453</v>
      </c>
      <c r="B708" s="103" t="s">
        <v>217</v>
      </c>
      <c r="C708" s="103" t="s">
        <v>454</v>
      </c>
      <c r="D708" s="103" t="s">
        <v>299</v>
      </c>
      <c r="E708" s="121" t="s">
        <v>300</v>
      </c>
      <c r="F708" s="103" t="s">
        <v>301</v>
      </c>
      <c r="G708" s="121"/>
      <c r="H708" s="200">
        <v>240</v>
      </c>
    </row>
    <row r="709" spans="1:8" ht="33" customHeight="1">
      <c r="A709" s="107" t="s">
        <v>919</v>
      </c>
      <c r="B709" s="103" t="s">
        <v>217</v>
      </c>
      <c r="C709" s="103" t="s">
        <v>454</v>
      </c>
      <c r="D709" s="103" t="s">
        <v>265</v>
      </c>
      <c r="E709" s="121" t="s">
        <v>300</v>
      </c>
      <c r="F709" s="103" t="s">
        <v>301</v>
      </c>
      <c r="G709" s="121"/>
      <c r="H709" s="200">
        <v>240</v>
      </c>
    </row>
    <row r="710" spans="1:8" ht="33" customHeight="1">
      <c r="A710" s="67" t="s">
        <v>507</v>
      </c>
      <c r="B710" s="105" t="s">
        <v>217</v>
      </c>
      <c r="C710" s="105" t="s">
        <v>454</v>
      </c>
      <c r="D710" s="105" t="s">
        <v>265</v>
      </c>
      <c r="E710" s="115" t="s">
        <v>298</v>
      </c>
      <c r="F710" s="105" t="s">
        <v>301</v>
      </c>
      <c r="G710" s="115"/>
      <c r="H710" s="202">
        <v>240</v>
      </c>
    </row>
    <row r="711" spans="1:8" ht="30" customHeight="1">
      <c r="A711" s="67" t="s">
        <v>510</v>
      </c>
      <c r="B711" s="105" t="s">
        <v>217</v>
      </c>
      <c r="C711" s="105" t="s">
        <v>454</v>
      </c>
      <c r="D711" s="105" t="s">
        <v>265</v>
      </c>
      <c r="E711" s="115" t="s">
        <v>298</v>
      </c>
      <c r="F711" s="105" t="s">
        <v>511</v>
      </c>
      <c r="G711" s="115"/>
      <c r="H711" s="202">
        <v>240</v>
      </c>
    </row>
    <row r="712" spans="1:8" ht="15.75" customHeight="1">
      <c r="A712" s="67" t="s">
        <v>396</v>
      </c>
      <c r="B712" s="105" t="s">
        <v>217</v>
      </c>
      <c r="C712" s="105" t="s">
        <v>454</v>
      </c>
      <c r="D712" s="105" t="s">
        <v>265</v>
      </c>
      <c r="E712" s="115" t="s">
        <v>298</v>
      </c>
      <c r="F712" s="105" t="s">
        <v>511</v>
      </c>
      <c r="G712" s="115" t="s">
        <v>397</v>
      </c>
      <c r="H712" s="202">
        <v>240</v>
      </c>
    </row>
    <row r="713" spans="1:8" ht="12.75">
      <c r="A713" s="107" t="s">
        <v>218</v>
      </c>
      <c r="B713" s="103" t="s">
        <v>219</v>
      </c>
      <c r="C713" s="121"/>
      <c r="D713" s="121"/>
      <c r="E713" s="121"/>
      <c r="F713" s="121"/>
      <c r="G713" s="121"/>
      <c r="H713" s="200">
        <v>12516.1</v>
      </c>
    </row>
    <row r="714" spans="1:8" ht="25.5">
      <c r="A714" s="107" t="s">
        <v>453</v>
      </c>
      <c r="B714" s="103" t="s">
        <v>219</v>
      </c>
      <c r="C714" s="121" t="s">
        <v>454</v>
      </c>
      <c r="D714" s="121" t="s">
        <v>299</v>
      </c>
      <c r="E714" s="121" t="s">
        <v>300</v>
      </c>
      <c r="F714" s="121" t="s">
        <v>301</v>
      </c>
      <c r="G714" s="121"/>
      <c r="H714" s="200">
        <v>11658</v>
      </c>
    </row>
    <row r="715" spans="1:8" s="120" customFormat="1" ht="42.75" customHeight="1">
      <c r="A715" s="137" t="s">
        <v>512</v>
      </c>
      <c r="B715" s="103" t="s">
        <v>219</v>
      </c>
      <c r="C715" s="121" t="s">
        <v>454</v>
      </c>
      <c r="D715" s="121" t="s">
        <v>483</v>
      </c>
      <c r="E715" s="121" t="s">
        <v>300</v>
      </c>
      <c r="F715" s="121" t="s">
        <v>301</v>
      </c>
      <c r="G715" s="121"/>
      <c r="H715" s="200">
        <v>11658</v>
      </c>
    </row>
    <row r="716" spans="1:8" s="116" customFormat="1" ht="30" customHeight="1">
      <c r="A716" s="114" t="s">
        <v>513</v>
      </c>
      <c r="B716" s="105" t="s">
        <v>219</v>
      </c>
      <c r="C716" s="115" t="s">
        <v>454</v>
      </c>
      <c r="D716" s="115" t="s">
        <v>483</v>
      </c>
      <c r="E716" s="115" t="s">
        <v>298</v>
      </c>
      <c r="F716" s="115" t="s">
        <v>301</v>
      </c>
      <c r="G716" s="115"/>
      <c r="H716" s="202">
        <v>11658</v>
      </c>
    </row>
    <row r="717" spans="1:8" s="116" customFormat="1" ht="32.25" customHeight="1">
      <c r="A717" s="114" t="s">
        <v>514</v>
      </c>
      <c r="B717" s="105" t="s">
        <v>219</v>
      </c>
      <c r="C717" s="115" t="s">
        <v>454</v>
      </c>
      <c r="D717" s="115" t="s">
        <v>483</v>
      </c>
      <c r="E717" s="115" t="s">
        <v>298</v>
      </c>
      <c r="F717" s="115" t="s">
        <v>515</v>
      </c>
      <c r="G717" s="115"/>
      <c r="H717" s="202">
        <v>2500</v>
      </c>
    </row>
    <row r="718" spans="1:8" s="116" customFormat="1" ht="12.75">
      <c r="A718" s="67" t="s">
        <v>396</v>
      </c>
      <c r="B718" s="105" t="s">
        <v>219</v>
      </c>
      <c r="C718" s="115" t="s">
        <v>454</v>
      </c>
      <c r="D718" s="115" t="s">
        <v>483</v>
      </c>
      <c r="E718" s="115" t="s">
        <v>298</v>
      </c>
      <c r="F718" s="115" t="s">
        <v>515</v>
      </c>
      <c r="G718" s="115">
        <v>610</v>
      </c>
      <c r="H718" s="202">
        <v>2500</v>
      </c>
    </row>
    <row r="719" spans="1:8" s="116" customFormat="1" ht="12.75">
      <c r="A719" s="173" t="s">
        <v>981</v>
      </c>
      <c r="B719" s="105" t="s">
        <v>219</v>
      </c>
      <c r="C719" s="115" t="s">
        <v>454</v>
      </c>
      <c r="D719" s="115" t="s">
        <v>483</v>
      </c>
      <c r="E719" s="115" t="s">
        <v>298</v>
      </c>
      <c r="F719" s="115" t="s">
        <v>517</v>
      </c>
      <c r="G719" s="115"/>
      <c r="H719" s="202">
        <v>300</v>
      </c>
    </row>
    <row r="720" spans="1:8" s="116" customFormat="1" ht="25.5">
      <c r="A720" s="173" t="s">
        <v>311</v>
      </c>
      <c r="B720" s="105" t="s">
        <v>219</v>
      </c>
      <c r="C720" s="115" t="s">
        <v>454</v>
      </c>
      <c r="D720" s="115" t="s">
        <v>483</v>
      </c>
      <c r="E720" s="115" t="s">
        <v>298</v>
      </c>
      <c r="F720" s="115" t="s">
        <v>517</v>
      </c>
      <c r="G720" s="115" t="s">
        <v>312</v>
      </c>
      <c r="H720" s="202">
        <v>300</v>
      </c>
    </row>
    <row r="721" spans="1:8" s="116" customFormat="1" ht="12.75">
      <c r="A721" s="114" t="s">
        <v>516</v>
      </c>
      <c r="B721" s="105" t="s">
        <v>219</v>
      </c>
      <c r="C721" s="115" t="s">
        <v>454</v>
      </c>
      <c r="D721" s="115" t="s">
        <v>483</v>
      </c>
      <c r="E721" s="115" t="s">
        <v>298</v>
      </c>
      <c r="F721" s="115" t="s">
        <v>517</v>
      </c>
      <c r="G721" s="115"/>
      <c r="H721" s="202">
        <v>1793.6</v>
      </c>
    </row>
    <row r="722" spans="1:8" s="116" customFormat="1" ht="12.75">
      <c r="A722" s="67" t="s">
        <v>396</v>
      </c>
      <c r="B722" s="105" t="s">
        <v>219</v>
      </c>
      <c r="C722" s="115" t="s">
        <v>454</v>
      </c>
      <c r="D722" s="115" t="s">
        <v>483</v>
      </c>
      <c r="E722" s="115" t="s">
        <v>298</v>
      </c>
      <c r="F722" s="115" t="s">
        <v>517</v>
      </c>
      <c r="G722" s="115">
        <v>610</v>
      </c>
      <c r="H722" s="202">
        <v>1793.6</v>
      </c>
    </row>
    <row r="723" spans="1:8" s="116" customFormat="1" ht="12.75">
      <c r="A723" s="114" t="s">
        <v>518</v>
      </c>
      <c r="B723" s="105" t="s">
        <v>219</v>
      </c>
      <c r="C723" s="115" t="s">
        <v>454</v>
      </c>
      <c r="D723" s="115" t="s">
        <v>483</v>
      </c>
      <c r="E723" s="115" t="s">
        <v>298</v>
      </c>
      <c r="F723" s="115" t="s">
        <v>519</v>
      </c>
      <c r="G723" s="115"/>
      <c r="H723" s="202">
        <v>1030.4</v>
      </c>
    </row>
    <row r="724" spans="1:8" s="116" customFormat="1" ht="12.75">
      <c r="A724" s="67" t="s">
        <v>396</v>
      </c>
      <c r="B724" s="105" t="s">
        <v>219</v>
      </c>
      <c r="C724" s="115" t="s">
        <v>454</v>
      </c>
      <c r="D724" s="115" t="s">
        <v>483</v>
      </c>
      <c r="E724" s="115" t="s">
        <v>298</v>
      </c>
      <c r="F724" s="115" t="s">
        <v>519</v>
      </c>
      <c r="G724" s="115">
        <v>610</v>
      </c>
      <c r="H724" s="202">
        <v>1030.4</v>
      </c>
    </row>
    <row r="725" spans="1:8" s="120" customFormat="1" ht="12.75">
      <c r="A725" s="108" t="s">
        <v>520</v>
      </c>
      <c r="B725" s="105" t="s">
        <v>219</v>
      </c>
      <c r="C725" s="115" t="s">
        <v>454</v>
      </c>
      <c r="D725" s="115" t="s">
        <v>483</v>
      </c>
      <c r="E725" s="115" t="s">
        <v>298</v>
      </c>
      <c r="F725" s="115" t="s">
        <v>521</v>
      </c>
      <c r="G725" s="115"/>
      <c r="H725" s="202">
        <v>18</v>
      </c>
    </row>
    <row r="726" spans="1:8" s="120" customFormat="1" ht="12.75">
      <c r="A726" s="67" t="s">
        <v>396</v>
      </c>
      <c r="B726" s="105" t="s">
        <v>219</v>
      </c>
      <c r="C726" s="115" t="s">
        <v>454</v>
      </c>
      <c r="D726" s="115" t="s">
        <v>483</v>
      </c>
      <c r="E726" s="115" t="s">
        <v>298</v>
      </c>
      <c r="F726" s="115" t="s">
        <v>521</v>
      </c>
      <c r="G726" s="115" t="s">
        <v>397</v>
      </c>
      <c r="H726" s="202">
        <v>18</v>
      </c>
    </row>
    <row r="727" spans="1:8" s="120" customFormat="1" ht="18" customHeight="1">
      <c r="A727" s="67" t="s">
        <v>522</v>
      </c>
      <c r="B727" s="105" t="s">
        <v>219</v>
      </c>
      <c r="C727" s="115" t="s">
        <v>454</v>
      </c>
      <c r="D727" s="115" t="s">
        <v>483</v>
      </c>
      <c r="E727" s="115" t="s">
        <v>298</v>
      </c>
      <c r="F727" s="115" t="s">
        <v>523</v>
      </c>
      <c r="G727" s="115"/>
      <c r="H727" s="202">
        <v>6016</v>
      </c>
    </row>
    <row r="728" spans="1:8" s="120" customFormat="1" ht="14.25" customHeight="1">
      <c r="A728" s="67" t="s">
        <v>396</v>
      </c>
      <c r="B728" s="105" t="s">
        <v>219</v>
      </c>
      <c r="C728" s="115" t="s">
        <v>454</v>
      </c>
      <c r="D728" s="115" t="s">
        <v>483</v>
      </c>
      <c r="E728" s="115" t="s">
        <v>298</v>
      </c>
      <c r="F728" s="115" t="s">
        <v>523</v>
      </c>
      <c r="G728" s="115" t="s">
        <v>397</v>
      </c>
      <c r="H728" s="202">
        <v>6016</v>
      </c>
    </row>
    <row r="729" spans="1:8" ht="38.25">
      <c r="A729" s="107" t="s">
        <v>734</v>
      </c>
      <c r="B729" s="103" t="s">
        <v>219</v>
      </c>
      <c r="C729" s="121" t="s">
        <v>735</v>
      </c>
      <c r="D729" s="121" t="s">
        <v>299</v>
      </c>
      <c r="E729" s="121" t="s">
        <v>300</v>
      </c>
      <c r="F729" s="121" t="s">
        <v>301</v>
      </c>
      <c r="G729" s="121"/>
      <c r="H729" s="200">
        <v>858.1</v>
      </c>
    </row>
    <row r="730" spans="1:8" s="120" customFormat="1" ht="12.75">
      <c r="A730" s="137" t="s">
        <v>920</v>
      </c>
      <c r="B730" s="103" t="s">
        <v>219</v>
      </c>
      <c r="C730" s="121" t="s">
        <v>735</v>
      </c>
      <c r="D730" s="121" t="s">
        <v>263</v>
      </c>
      <c r="E730" s="121" t="s">
        <v>300</v>
      </c>
      <c r="F730" s="121" t="s">
        <v>301</v>
      </c>
      <c r="G730" s="121"/>
      <c r="H730" s="200">
        <v>448.20000000000005</v>
      </c>
    </row>
    <row r="731" spans="1:8" s="120" customFormat="1" ht="25.5">
      <c r="A731" s="109" t="s">
        <v>753</v>
      </c>
      <c r="B731" s="105" t="s">
        <v>219</v>
      </c>
      <c r="C731" s="115" t="s">
        <v>735</v>
      </c>
      <c r="D731" s="115" t="s">
        <v>263</v>
      </c>
      <c r="E731" s="115" t="s">
        <v>298</v>
      </c>
      <c r="F731" s="115" t="s">
        <v>301</v>
      </c>
      <c r="G731" s="115"/>
      <c r="H731" s="202">
        <v>72.1</v>
      </c>
    </row>
    <row r="732" spans="1:8" s="120" customFormat="1" ht="12.75" hidden="1">
      <c r="A732" s="109" t="s">
        <v>921</v>
      </c>
      <c r="B732" s="105" t="s">
        <v>219</v>
      </c>
      <c r="C732" s="115" t="s">
        <v>735</v>
      </c>
      <c r="D732" s="115" t="s">
        <v>263</v>
      </c>
      <c r="E732" s="115" t="s">
        <v>298</v>
      </c>
      <c r="F732" s="115" t="s">
        <v>755</v>
      </c>
      <c r="G732" s="115"/>
      <c r="H732" s="202">
        <v>0</v>
      </c>
    </row>
    <row r="733" spans="1:8" s="120" customFormat="1" ht="25.5" hidden="1">
      <c r="A733" s="114" t="s">
        <v>311</v>
      </c>
      <c r="B733" s="105" t="s">
        <v>219</v>
      </c>
      <c r="C733" s="115" t="s">
        <v>735</v>
      </c>
      <c r="D733" s="115" t="s">
        <v>263</v>
      </c>
      <c r="E733" s="115" t="s">
        <v>298</v>
      </c>
      <c r="F733" s="115" t="s">
        <v>755</v>
      </c>
      <c r="G733" s="115">
        <v>240</v>
      </c>
      <c r="H733" s="202">
        <v>0</v>
      </c>
    </row>
    <row r="734" spans="1:8" s="120" customFormat="1" ht="30" customHeight="1">
      <c r="A734" s="210" t="s">
        <v>1029</v>
      </c>
      <c r="B734" s="105" t="s">
        <v>219</v>
      </c>
      <c r="C734" s="115" t="s">
        <v>735</v>
      </c>
      <c r="D734" s="115" t="s">
        <v>263</v>
      </c>
      <c r="E734" s="115" t="s">
        <v>298</v>
      </c>
      <c r="F734" s="115" t="s">
        <v>1028</v>
      </c>
      <c r="G734" s="115"/>
      <c r="H734" s="202">
        <v>72.1</v>
      </c>
    </row>
    <row r="735" spans="1:8" s="120" customFormat="1" ht="12.75">
      <c r="A735" s="173" t="s">
        <v>305</v>
      </c>
      <c r="B735" s="105" t="s">
        <v>219</v>
      </c>
      <c r="C735" s="115" t="s">
        <v>735</v>
      </c>
      <c r="D735" s="115" t="s">
        <v>263</v>
      </c>
      <c r="E735" s="115" t="s">
        <v>298</v>
      </c>
      <c r="F735" s="115" t="s">
        <v>1028</v>
      </c>
      <c r="G735" s="115" t="s">
        <v>306</v>
      </c>
      <c r="H735" s="202">
        <v>72.1</v>
      </c>
    </row>
    <row r="736" spans="1:8" s="120" customFormat="1" ht="45.75" customHeight="1">
      <c r="A736" s="113" t="s">
        <v>756</v>
      </c>
      <c r="B736" s="105" t="s">
        <v>219</v>
      </c>
      <c r="C736" s="115" t="s">
        <v>735</v>
      </c>
      <c r="D736" s="115" t="s">
        <v>263</v>
      </c>
      <c r="E736" s="115" t="s">
        <v>326</v>
      </c>
      <c r="F736" s="115" t="s">
        <v>301</v>
      </c>
      <c r="G736" s="115"/>
      <c r="H736" s="202">
        <v>256.6</v>
      </c>
    </row>
    <row r="737" spans="1:8" s="120" customFormat="1" ht="25.5" hidden="1">
      <c r="A737" s="109" t="s">
        <v>757</v>
      </c>
      <c r="B737" s="105" t="s">
        <v>219</v>
      </c>
      <c r="C737" s="115" t="s">
        <v>735</v>
      </c>
      <c r="D737" s="115" t="s">
        <v>263</v>
      </c>
      <c r="E737" s="115" t="s">
        <v>326</v>
      </c>
      <c r="F737" s="115" t="s">
        <v>758</v>
      </c>
      <c r="G737" s="115"/>
      <c r="H737" s="202">
        <v>0</v>
      </c>
    </row>
    <row r="738" spans="1:8" s="120" customFormat="1" ht="25.5" hidden="1">
      <c r="A738" s="114" t="s">
        <v>311</v>
      </c>
      <c r="B738" s="105" t="s">
        <v>219</v>
      </c>
      <c r="C738" s="115" t="s">
        <v>735</v>
      </c>
      <c r="D738" s="115" t="s">
        <v>263</v>
      </c>
      <c r="E738" s="115" t="s">
        <v>326</v>
      </c>
      <c r="F738" s="115" t="s">
        <v>758</v>
      </c>
      <c r="G738" s="115">
        <v>240</v>
      </c>
      <c r="H738" s="202">
        <v>0</v>
      </c>
    </row>
    <row r="739" spans="1:8" s="120" customFormat="1" ht="42" customHeight="1">
      <c r="A739" s="173" t="s">
        <v>1031</v>
      </c>
      <c r="B739" s="105" t="s">
        <v>219</v>
      </c>
      <c r="C739" s="115" t="s">
        <v>735</v>
      </c>
      <c r="D739" s="115" t="s">
        <v>263</v>
      </c>
      <c r="E739" s="115" t="s">
        <v>326</v>
      </c>
      <c r="F739" s="115" t="s">
        <v>1030</v>
      </c>
      <c r="G739" s="115"/>
      <c r="H739" s="202">
        <v>73.3</v>
      </c>
    </row>
    <row r="740" spans="1:8" s="120" customFormat="1" ht="17.25" customHeight="1">
      <c r="A740" s="173" t="s">
        <v>305</v>
      </c>
      <c r="B740" s="105" t="s">
        <v>219</v>
      </c>
      <c r="C740" s="115" t="s">
        <v>735</v>
      </c>
      <c r="D740" s="115" t="s">
        <v>263</v>
      </c>
      <c r="E740" s="115" t="s">
        <v>326</v>
      </c>
      <c r="F740" s="115" t="s">
        <v>1030</v>
      </c>
      <c r="G740" s="115" t="s">
        <v>306</v>
      </c>
      <c r="H740" s="202">
        <v>73.3</v>
      </c>
    </row>
    <row r="741" spans="1:8" s="120" customFormat="1" ht="45" customHeight="1">
      <c r="A741" s="114" t="s">
        <v>759</v>
      </c>
      <c r="B741" s="105" t="s">
        <v>219</v>
      </c>
      <c r="C741" s="115" t="s">
        <v>735</v>
      </c>
      <c r="D741" s="115" t="s">
        <v>263</v>
      </c>
      <c r="E741" s="115" t="s">
        <v>326</v>
      </c>
      <c r="F741" s="115" t="s">
        <v>760</v>
      </c>
      <c r="G741" s="115"/>
      <c r="H741" s="202">
        <v>183.3</v>
      </c>
    </row>
    <row r="742" spans="1:8" s="120" customFormat="1" ht="25.5" hidden="1">
      <c r="A742" s="114" t="s">
        <v>311</v>
      </c>
      <c r="B742" s="105" t="s">
        <v>219</v>
      </c>
      <c r="C742" s="115" t="s">
        <v>735</v>
      </c>
      <c r="D742" s="115" t="s">
        <v>263</v>
      </c>
      <c r="E742" s="115" t="s">
        <v>326</v>
      </c>
      <c r="F742" s="115" t="s">
        <v>760</v>
      </c>
      <c r="G742" s="115" t="s">
        <v>312</v>
      </c>
      <c r="H742" s="202">
        <v>0</v>
      </c>
    </row>
    <row r="743" spans="1:8" s="120" customFormat="1" ht="12.75">
      <c r="A743" s="173" t="s">
        <v>305</v>
      </c>
      <c r="B743" s="105" t="s">
        <v>219</v>
      </c>
      <c r="C743" s="115" t="s">
        <v>735</v>
      </c>
      <c r="D743" s="115" t="s">
        <v>263</v>
      </c>
      <c r="E743" s="115" t="s">
        <v>326</v>
      </c>
      <c r="F743" s="115" t="s">
        <v>760</v>
      </c>
      <c r="G743" s="115" t="s">
        <v>306</v>
      </c>
      <c r="H743" s="202">
        <v>183.3</v>
      </c>
    </row>
    <row r="744" spans="1:8" s="120" customFormat="1" ht="21" customHeight="1">
      <c r="A744" s="113" t="s">
        <v>761</v>
      </c>
      <c r="B744" s="105" t="s">
        <v>219</v>
      </c>
      <c r="C744" s="115" t="s">
        <v>735</v>
      </c>
      <c r="D744" s="115" t="s">
        <v>263</v>
      </c>
      <c r="E744" s="115" t="s">
        <v>365</v>
      </c>
      <c r="F744" s="115" t="s">
        <v>301</v>
      </c>
      <c r="G744" s="115"/>
      <c r="H744" s="202">
        <v>99.5</v>
      </c>
    </row>
    <row r="745" spans="1:8" s="120" customFormat="1" ht="12.75" hidden="1">
      <c r="A745" s="117" t="s">
        <v>762</v>
      </c>
      <c r="B745" s="105" t="s">
        <v>219</v>
      </c>
      <c r="C745" s="115" t="s">
        <v>735</v>
      </c>
      <c r="D745" s="115" t="s">
        <v>263</v>
      </c>
      <c r="E745" s="115" t="s">
        <v>365</v>
      </c>
      <c r="F745" s="115" t="s">
        <v>763</v>
      </c>
      <c r="G745" s="115"/>
      <c r="H745" s="202">
        <v>0</v>
      </c>
    </row>
    <row r="746" spans="1:8" s="120" customFormat="1" ht="25.5" hidden="1">
      <c r="A746" s="114" t="s">
        <v>311</v>
      </c>
      <c r="B746" s="105" t="s">
        <v>219</v>
      </c>
      <c r="C746" s="115" t="s">
        <v>735</v>
      </c>
      <c r="D746" s="115" t="s">
        <v>263</v>
      </c>
      <c r="E746" s="115" t="s">
        <v>365</v>
      </c>
      <c r="F746" s="115" t="s">
        <v>763</v>
      </c>
      <c r="G746" s="115">
        <v>240</v>
      </c>
      <c r="H746" s="202">
        <v>0</v>
      </c>
    </row>
    <row r="747" spans="1:8" s="120" customFormat="1" ht="25.5">
      <c r="A747" s="168" t="s">
        <v>1032</v>
      </c>
      <c r="B747" s="105" t="s">
        <v>219</v>
      </c>
      <c r="C747" s="115" t="s">
        <v>735</v>
      </c>
      <c r="D747" s="115" t="s">
        <v>263</v>
      </c>
      <c r="E747" s="115" t="s">
        <v>365</v>
      </c>
      <c r="F747" s="115" t="s">
        <v>1033</v>
      </c>
      <c r="G747" s="115"/>
      <c r="H747" s="202">
        <v>99.5</v>
      </c>
    </row>
    <row r="748" spans="1:8" s="120" customFormat="1" ht="12.75">
      <c r="A748" s="173" t="s">
        <v>305</v>
      </c>
      <c r="B748" s="105" t="s">
        <v>219</v>
      </c>
      <c r="C748" s="115" t="s">
        <v>735</v>
      </c>
      <c r="D748" s="115" t="s">
        <v>263</v>
      </c>
      <c r="E748" s="115" t="s">
        <v>365</v>
      </c>
      <c r="F748" s="115" t="s">
        <v>1033</v>
      </c>
      <c r="G748" s="115" t="s">
        <v>306</v>
      </c>
      <c r="H748" s="202">
        <v>99.5</v>
      </c>
    </row>
    <row r="749" spans="1:8" s="120" customFormat="1" ht="25.5">
      <c r="A749" s="113" t="s">
        <v>764</v>
      </c>
      <c r="B749" s="105" t="s">
        <v>219</v>
      </c>
      <c r="C749" s="115" t="s">
        <v>735</v>
      </c>
      <c r="D749" s="115" t="s">
        <v>263</v>
      </c>
      <c r="E749" s="115" t="s">
        <v>381</v>
      </c>
      <c r="F749" s="115" t="s">
        <v>301</v>
      </c>
      <c r="G749" s="115"/>
      <c r="H749" s="202">
        <v>20</v>
      </c>
    </row>
    <row r="750" spans="1:8" s="120" customFormat="1" ht="19.5" customHeight="1" hidden="1">
      <c r="A750" s="117" t="s">
        <v>765</v>
      </c>
      <c r="B750" s="105" t="s">
        <v>219</v>
      </c>
      <c r="C750" s="115" t="s">
        <v>735</v>
      </c>
      <c r="D750" s="115" t="s">
        <v>263</v>
      </c>
      <c r="E750" s="115" t="s">
        <v>381</v>
      </c>
      <c r="F750" s="115" t="s">
        <v>766</v>
      </c>
      <c r="G750" s="115"/>
      <c r="H750" s="202">
        <v>0</v>
      </c>
    </row>
    <row r="751" spans="1:8" s="120" customFormat="1" ht="25.5" hidden="1">
      <c r="A751" s="114" t="s">
        <v>311</v>
      </c>
      <c r="B751" s="105" t="s">
        <v>219</v>
      </c>
      <c r="C751" s="115" t="s">
        <v>735</v>
      </c>
      <c r="D751" s="115" t="s">
        <v>263</v>
      </c>
      <c r="E751" s="115" t="s">
        <v>381</v>
      </c>
      <c r="F751" s="115" t="s">
        <v>766</v>
      </c>
      <c r="G751" s="115">
        <v>240</v>
      </c>
      <c r="H751" s="202">
        <v>0</v>
      </c>
    </row>
    <row r="752" spans="1:8" s="120" customFormat="1" ht="28.5" customHeight="1">
      <c r="A752" s="173" t="s">
        <v>1045</v>
      </c>
      <c r="B752" s="105" t="s">
        <v>219</v>
      </c>
      <c r="C752" s="115" t="s">
        <v>735</v>
      </c>
      <c r="D752" s="115" t="s">
        <v>263</v>
      </c>
      <c r="E752" s="115" t="s">
        <v>381</v>
      </c>
      <c r="F752" s="115" t="s">
        <v>1034</v>
      </c>
      <c r="G752" s="115"/>
      <c r="H752" s="202">
        <v>20</v>
      </c>
    </row>
    <row r="753" spans="1:8" s="120" customFormat="1" ht="15.75" customHeight="1">
      <c r="A753" s="173" t="s">
        <v>305</v>
      </c>
      <c r="B753" s="105" t="s">
        <v>219</v>
      </c>
      <c r="C753" s="115" t="s">
        <v>735</v>
      </c>
      <c r="D753" s="115" t="s">
        <v>263</v>
      </c>
      <c r="E753" s="115" t="s">
        <v>381</v>
      </c>
      <c r="F753" s="115" t="s">
        <v>1034</v>
      </c>
      <c r="G753" s="115" t="s">
        <v>306</v>
      </c>
      <c r="H753" s="202">
        <v>20</v>
      </c>
    </row>
    <row r="754" spans="1:8" s="120" customFormat="1" ht="25.5">
      <c r="A754" s="137" t="s">
        <v>922</v>
      </c>
      <c r="B754" s="103" t="s">
        <v>219</v>
      </c>
      <c r="C754" s="121" t="s">
        <v>735</v>
      </c>
      <c r="D754" s="121" t="s">
        <v>265</v>
      </c>
      <c r="E754" s="121" t="s">
        <v>300</v>
      </c>
      <c r="F754" s="121" t="s">
        <v>301</v>
      </c>
      <c r="G754" s="121"/>
      <c r="H754" s="200">
        <v>284.3</v>
      </c>
    </row>
    <row r="755" spans="1:8" s="120" customFormat="1" ht="31.5" customHeight="1">
      <c r="A755" s="113" t="s">
        <v>767</v>
      </c>
      <c r="B755" s="105" t="s">
        <v>219</v>
      </c>
      <c r="C755" s="115" t="s">
        <v>735</v>
      </c>
      <c r="D755" s="115" t="s">
        <v>265</v>
      </c>
      <c r="E755" s="115" t="s">
        <v>298</v>
      </c>
      <c r="F755" s="115" t="s">
        <v>301</v>
      </c>
      <c r="G755" s="115"/>
      <c r="H755" s="202">
        <v>284.3</v>
      </c>
    </row>
    <row r="756" spans="1:8" s="120" customFormat="1" ht="25.5" hidden="1">
      <c r="A756" s="109" t="s">
        <v>768</v>
      </c>
      <c r="B756" s="105" t="s">
        <v>219</v>
      </c>
      <c r="C756" s="115" t="s">
        <v>735</v>
      </c>
      <c r="D756" s="115" t="s">
        <v>265</v>
      </c>
      <c r="E756" s="115" t="s">
        <v>298</v>
      </c>
      <c r="F756" s="115" t="s">
        <v>769</v>
      </c>
      <c r="G756" s="115"/>
      <c r="H756" s="202">
        <v>0</v>
      </c>
    </row>
    <row r="757" spans="1:8" s="120" customFormat="1" ht="25.5" hidden="1">
      <c r="A757" s="114" t="s">
        <v>311</v>
      </c>
      <c r="B757" s="105" t="s">
        <v>219</v>
      </c>
      <c r="C757" s="115" t="s">
        <v>735</v>
      </c>
      <c r="D757" s="115" t="s">
        <v>265</v>
      </c>
      <c r="E757" s="115" t="s">
        <v>298</v>
      </c>
      <c r="F757" s="115" t="s">
        <v>769</v>
      </c>
      <c r="G757" s="115">
        <v>240</v>
      </c>
      <c r="H757" s="202">
        <v>0</v>
      </c>
    </row>
    <row r="758" spans="1:8" s="120" customFormat="1" ht="38.25">
      <c r="A758" s="173" t="s">
        <v>1043</v>
      </c>
      <c r="B758" s="105" t="s">
        <v>219</v>
      </c>
      <c r="C758" s="115" t="s">
        <v>735</v>
      </c>
      <c r="D758" s="115" t="s">
        <v>265</v>
      </c>
      <c r="E758" s="115" t="s">
        <v>298</v>
      </c>
      <c r="F758" s="115" t="s">
        <v>1036</v>
      </c>
      <c r="G758" s="115"/>
      <c r="H758" s="202">
        <v>47.8</v>
      </c>
    </row>
    <row r="759" spans="1:8" s="120" customFormat="1" ht="12.75">
      <c r="A759" s="173" t="s">
        <v>305</v>
      </c>
      <c r="B759" s="105" t="s">
        <v>219</v>
      </c>
      <c r="C759" s="115" t="s">
        <v>735</v>
      </c>
      <c r="D759" s="115" t="s">
        <v>265</v>
      </c>
      <c r="E759" s="115" t="s">
        <v>298</v>
      </c>
      <c r="F759" s="115" t="s">
        <v>1036</v>
      </c>
      <c r="G759" s="115" t="s">
        <v>306</v>
      </c>
      <c r="H759" s="202">
        <v>47.8</v>
      </c>
    </row>
    <row r="760" spans="1:8" s="120" customFormat="1" ht="12.75">
      <c r="A760" s="114" t="s">
        <v>770</v>
      </c>
      <c r="B760" s="105" t="s">
        <v>219</v>
      </c>
      <c r="C760" s="115" t="s">
        <v>735</v>
      </c>
      <c r="D760" s="115" t="s">
        <v>265</v>
      </c>
      <c r="E760" s="115" t="s">
        <v>298</v>
      </c>
      <c r="F760" s="115" t="s">
        <v>771</v>
      </c>
      <c r="G760" s="115"/>
      <c r="H760" s="202">
        <v>215</v>
      </c>
    </row>
    <row r="761" spans="1:8" s="120" customFormat="1" ht="25.5" hidden="1">
      <c r="A761" s="114" t="s">
        <v>311</v>
      </c>
      <c r="B761" s="105" t="s">
        <v>219</v>
      </c>
      <c r="C761" s="115" t="s">
        <v>735</v>
      </c>
      <c r="D761" s="115" t="s">
        <v>265</v>
      </c>
      <c r="E761" s="115" t="s">
        <v>298</v>
      </c>
      <c r="F761" s="115" t="s">
        <v>771</v>
      </c>
      <c r="G761" s="115" t="s">
        <v>312</v>
      </c>
      <c r="H761" s="202">
        <v>0</v>
      </c>
    </row>
    <row r="762" spans="1:8" s="120" customFormat="1" ht="12.75">
      <c r="A762" s="173" t="s">
        <v>305</v>
      </c>
      <c r="B762" s="105" t="s">
        <v>219</v>
      </c>
      <c r="C762" s="115" t="s">
        <v>735</v>
      </c>
      <c r="D762" s="115" t="s">
        <v>265</v>
      </c>
      <c r="E762" s="115" t="s">
        <v>298</v>
      </c>
      <c r="F762" s="115" t="s">
        <v>771</v>
      </c>
      <c r="G762" s="115" t="s">
        <v>306</v>
      </c>
      <c r="H762" s="202">
        <v>215</v>
      </c>
    </row>
    <row r="763" spans="1:8" s="120" customFormat="1" ht="12.75">
      <c r="A763" s="114" t="s">
        <v>770</v>
      </c>
      <c r="B763" s="105" t="s">
        <v>219</v>
      </c>
      <c r="C763" s="115" t="s">
        <v>735</v>
      </c>
      <c r="D763" s="115" t="s">
        <v>265</v>
      </c>
      <c r="E763" s="115" t="s">
        <v>298</v>
      </c>
      <c r="F763" s="115" t="s">
        <v>772</v>
      </c>
      <c r="G763" s="115"/>
      <c r="H763" s="202">
        <v>21.5</v>
      </c>
    </row>
    <row r="764" spans="1:8" s="120" customFormat="1" ht="25.5" hidden="1">
      <c r="A764" s="114" t="s">
        <v>311</v>
      </c>
      <c r="B764" s="105" t="s">
        <v>219</v>
      </c>
      <c r="C764" s="115" t="s">
        <v>735</v>
      </c>
      <c r="D764" s="115" t="s">
        <v>265</v>
      </c>
      <c r="E764" s="115" t="s">
        <v>298</v>
      </c>
      <c r="F764" s="115" t="s">
        <v>772</v>
      </c>
      <c r="G764" s="115" t="s">
        <v>312</v>
      </c>
      <c r="H764" s="202">
        <v>0</v>
      </c>
    </row>
    <row r="765" spans="1:8" s="120" customFormat="1" ht="12.75">
      <c r="A765" s="173" t="s">
        <v>305</v>
      </c>
      <c r="B765" s="105" t="s">
        <v>219</v>
      </c>
      <c r="C765" s="115" t="s">
        <v>735</v>
      </c>
      <c r="D765" s="115" t="s">
        <v>265</v>
      </c>
      <c r="E765" s="115" t="s">
        <v>298</v>
      </c>
      <c r="F765" s="115" t="s">
        <v>772</v>
      </c>
      <c r="G765" s="115" t="s">
        <v>306</v>
      </c>
      <c r="H765" s="202">
        <v>21.5</v>
      </c>
    </row>
    <row r="766" spans="1:8" s="120" customFormat="1" ht="31.5" customHeight="1">
      <c r="A766" s="137" t="s">
        <v>773</v>
      </c>
      <c r="B766" s="103" t="s">
        <v>219</v>
      </c>
      <c r="C766" s="121" t="s">
        <v>735</v>
      </c>
      <c r="D766" s="121" t="s">
        <v>483</v>
      </c>
      <c r="E766" s="121" t="s">
        <v>300</v>
      </c>
      <c r="F766" s="121" t="s">
        <v>301</v>
      </c>
      <c r="G766" s="121"/>
      <c r="H766" s="200">
        <v>125.60000000000001</v>
      </c>
    </row>
    <row r="767" spans="1:8" s="120" customFormat="1" ht="30" customHeight="1">
      <c r="A767" s="113" t="s">
        <v>774</v>
      </c>
      <c r="B767" s="105" t="s">
        <v>219</v>
      </c>
      <c r="C767" s="115" t="s">
        <v>735</v>
      </c>
      <c r="D767" s="115" t="s">
        <v>483</v>
      </c>
      <c r="E767" s="115" t="s">
        <v>298</v>
      </c>
      <c r="F767" s="115" t="s">
        <v>301</v>
      </c>
      <c r="G767" s="115"/>
      <c r="H767" s="202">
        <v>125.60000000000001</v>
      </c>
    </row>
    <row r="768" spans="1:8" s="120" customFormat="1" ht="25.5" hidden="1">
      <c r="A768" s="109" t="s">
        <v>775</v>
      </c>
      <c r="B768" s="105" t="s">
        <v>219</v>
      </c>
      <c r="C768" s="115" t="s">
        <v>735</v>
      </c>
      <c r="D768" s="115" t="s">
        <v>483</v>
      </c>
      <c r="E768" s="115" t="s">
        <v>298</v>
      </c>
      <c r="F768" s="115" t="s">
        <v>776</v>
      </c>
      <c r="G768" s="115"/>
      <c r="H768" s="202">
        <v>0</v>
      </c>
    </row>
    <row r="769" spans="1:8" s="120" customFormat="1" ht="25.5" hidden="1">
      <c r="A769" s="114" t="s">
        <v>311</v>
      </c>
      <c r="B769" s="105" t="s">
        <v>219</v>
      </c>
      <c r="C769" s="115" t="s">
        <v>735</v>
      </c>
      <c r="D769" s="115" t="s">
        <v>483</v>
      </c>
      <c r="E769" s="115" t="s">
        <v>298</v>
      </c>
      <c r="F769" s="115" t="s">
        <v>776</v>
      </c>
      <c r="G769" s="115">
        <v>240</v>
      </c>
      <c r="H769" s="202">
        <v>0</v>
      </c>
    </row>
    <row r="770" spans="1:8" s="120" customFormat="1" ht="30.75" customHeight="1">
      <c r="A770" s="173" t="s">
        <v>1037</v>
      </c>
      <c r="B770" s="105" t="s">
        <v>219</v>
      </c>
      <c r="C770" s="115" t="s">
        <v>735</v>
      </c>
      <c r="D770" s="115" t="s">
        <v>483</v>
      </c>
      <c r="E770" s="115" t="s">
        <v>298</v>
      </c>
      <c r="F770" s="202" t="s">
        <v>1038</v>
      </c>
      <c r="G770" s="202"/>
      <c r="H770" s="202">
        <v>27.7</v>
      </c>
    </row>
    <row r="771" spans="1:8" s="120" customFormat="1" ht="12.75">
      <c r="A771" s="173" t="s">
        <v>305</v>
      </c>
      <c r="B771" s="105" t="s">
        <v>219</v>
      </c>
      <c r="C771" s="115" t="s">
        <v>735</v>
      </c>
      <c r="D771" s="115" t="s">
        <v>483</v>
      </c>
      <c r="E771" s="115" t="s">
        <v>298</v>
      </c>
      <c r="F771" s="115" t="s">
        <v>1038</v>
      </c>
      <c r="G771" s="115" t="s">
        <v>306</v>
      </c>
      <c r="H771" s="202">
        <v>27.7</v>
      </c>
    </row>
    <row r="772" spans="1:8" s="120" customFormat="1" ht="30" customHeight="1">
      <c r="A772" s="113" t="s">
        <v>777</v>
      </c>
      <c r="B772" s="105" t="s">
        <v>219</v>
      </c>
      <c r="C772" s="115" t="s">
        <v>735</v>
      </c>
      <c r="D772" s="115" t="s">
        <v>483</v>
      </c>
      <c r="E772" s="115" t="s">
        <v>298</v>
      </c>
      <c r="F772" s="115" t="s">
        <v>778</v>
      </c>
      <c r="G772" s="115"/>
      <c r="H772" s="202">
        <v>89</v>
      </c>
    </row>
    <row r="773" spans="1:8" s="120" customFormat="1" ht="25.5" hidden="1">
      <c r="A773" s="114" t="s">
        <v>311</v>
      </c>
      <c r="B773" s="105" t="s">
        <v>219</v>
      </c>
      <c r="C773" s="115" t="s">
        <v>735</v>
      </c>
      <c r="D773" s="115" t="s">
        <v>483</v>
      </c>
      <c r="E773" s="115" t="s">
        <v>298</v>
      </c>
      <c r="F773" s="115" t="s">
        <v>778</v>
      </c>
      <c r="G773" s="115" t="s">
        <v>312</v>
      </c>
      <c r="H773" s="202">
        <v>0</v>
      </c>
    </row>
    <row r="774" spans="1:8" s="120" customFormat="1" ht="12.75">
      <c r="A774" s="173" t="s">
        <v>305</v>
      </c>
      <c r="B774" s="105" t="s">
        <v>219</v>
      </c>
      <c r="C774" s="115" t="s">
        <v>735</v>
      </c>
      <c r="D774" s="115" t="s">
        <v>483</v>
      </c>
      <c r="E774" s="115" t="s">
        <v>298</v>
      </c>
      <c r="F774" s="115" t="s">
        <v>778</v>
      </c>
      <c r="G774" s="115" t="s">
        <v>306</v>
      </c>
      <c r="H774" s="202">
        <v>89</v>
      </c>
    </row>
    <row r="775" spans="1:8" s="120" customFormat="1" ht="31.5" customHeight="1">
      <c r="A775" s="113" t="s">
        <v>777</v>
      </c>
      <c r="B775" s="105" t="s">
        <v>219</v>
      </c>
      <c r="C775" s="115" t="s">
        <v>735</v>
      </c>
      <c r="D775" s="115" t="s">
        <v>483</v>
      </c>
      <c r="E775" s="115" t="s">
        <v>298</v>
      </c>
      <c r="F775" s="115" t="s">
        <v>779</v>
      </c>
      <c r="G775" s="115"/>
      <c r="H775" s="202">
        <v>8.9</v>
      </c>
    </row>
    <row r="776" spans="1:8" s="120" customFormat="1" ht="25.5" hidden="1">
      <c r="A776" s="114" t="s">
        <v>311</v>
      </c>
      <c r="B776" s="105" t="s">
        <v>219</v>
      </c>
      <c r="C776" s="115" t="s">
        <v>735</v>
      </c>
      <c r="D776" s="115" t="s">
        <v>483</v>
      </c>
      <c r="E776" s="115" t="s">
        <v>298</v>
      </c>
      <c r="F776" s="115" t="s">
        <v>779</v>
      </c>
      <c r="G776" s="115" t="s">
        <v>312</v>
      </c>
      <c r="H776" s="202">
        <v>0</v>
      </c>
    </row>
    <row r="777" spans="1:8" s="120" customFormat="1" ht="12.75">
      <c r="A777" s="173" t="s">
        <v>305</v>
      </c>
      <c r="B777" s="105" t="s">
        <v>219</v>
      </c>
      <c r="C777" s="115" t="s">
        <v>735</v>
      </c>
      <c r="D777" s="115" t="s">
        <v>483</v>
      </c>
      <c r="E777" s="115" t="s">
        <v>298</v>
      </c>
      <c r="F777" s="115" t="s">
        <v>779</v>
      </c>
      <c r="G777" s="115" t="s">
        <v>306</v>
      </c>
      <c r="H777" s="202">
        <v>8.9</v>
      </c>
    </row>
    <row r="778" spans="1:8" ht="12.75">
      <c r="A778" s="107" t="s">
        <v>220</v>
      </c>
      <c r="B778" s="103" t="s">
        <v>221</v>
      </c>
      <c r="C778" s="103"/>
      <c r="D778" s="103"/>
      <c r="E778" s="103"/>
      <c r="F778" s="103"/>
      <c r="G778" s="121"/>
      <c r="H778" s="200">
        <v>25689.8</v>
      </c>
    </row>
    <row r="779" spans="1:8" ht="32.25" customHeight="1" hidden="1">
      <c r="A779" s="146" t="s">
        <v>380</v>
      </c>
      <c r="B779" s="103" t="s">
        <v>221</v>
      </c>
      <c r="C779" s="103" t="s">
        <v>381</v>
      </c>
      <c r="D779" s="103" t="s">
        <v>299</v>
      </c>
      <c r="E779" s="103" t="s">
        <v>300</v>
      </c>
      <c r="F779" s="103" t="s">
        <v>301</v>
      </c>
      <c r="G779" s="121"/>
      <c r="H779" s="200">
        <v>0</v>
      </c>
    </row>
    <row r="780" spans="1:8" ht="33" customHeight="1" hidden="1">
      <c r="A780" s="117" t="s">
        <v>269</v>
      </c>
      <c r="B780" s="103" t="s">
        <v>221</v>
      </c>
      <c r="C780" s="103" t="s">
        <v>381</v>
      </c>
      <c r="D780" s="103" t="s">
        <v>263</v>
      </c>
      <c r="E780" s="103" t="s">
        <v>300</v>
      </c>
      <c r="F780" s="103" t="s">
        <v>301</v>
      </c>
      <c r="G780" s="121"/>
      <c r="H780" s="200">
        <v>0</v>
      </c>
    </row>
    <row r="781" spans="1:8" ht="27" customHeight="1" hidden="1">
      <c r="A781" s="117" t="s">
        <v>419</v>
      </c>
      <c r="B781" s="105" t="s">
        <v>221</v>
      </c>
      <c r="C781" s="105" t="s">
        <v>381</v>
      </c>
      <c r="D781" s="105" t="s">
        <v>263</v>
      </c>
      <c r="E781" s="105" t="s">
        <v>326</v>
      </c>
      <c r="F781" s="105" t="s">
        <v>301</v>
      </c>
      <c r="G781" s="115"/>
      <c r="H781" s="202">
        <v>0</v>
      </c>
    </row>
    <row r="782" spans="1:8" ht="32.25" customHeight="1" hidden="1">
      <c r="A782" s="117" t="s">
        <v>420</v>
      </c>
      <c r="B782" s="105" t="s">
        <v>221</v>
      </c>
      <c r="C782" s="105" t="s">
        <v>381</v>
      </c>
      <c r="D782" s="105" t="s">
        <v>263</v>
      </c>
      <c r="E782" s="105" t="s">
        <v>326</v>
      </c>
      <c r="F782" s="105" t="s">
        <v>421</v>
      </c>
      <c r="G782" s="115"/>
      <c r="H782" s="202">
        <v>0</v>
      </c>
    </row>
    <row r="783" spans="1:8" ht="30" customHeight="1" hidden="1">
      <c r="A783" s="117" t="s">
        <v>396</v>
      </c>
      <c r="B783" s="105" t="s">
        <v>221</v>
      </c>
      <c r="C783" s="105" t="s">
        <v>381</v>
      </c>
      <c r="D783" s="105" t="s">
        <v>263</v>
      </c>
      <c r="E783" s="105" t="s">
        <v>326</v>
      </c>
      <c r="F783" s="105" t="s">
        <v>421</v>
      </c>
      <c r="G783" s="115" t="s">
        <v>397</v>
      </c>
      <c r="H783" s="202">
        <v>0</v>
      </c>
    </row>
    <row r="784" spans="1:8" ht="27" customHeight="1" hidden="1">
      <c r="A784" s="117" t="s">
        <v>420</v>
      </c>
      <c r="B784" s="105" t="s">
        <v>221</v>
      </c>
      <c r="C784" s="105" t="s">
        <v>381</v>
      </c>
      <c r="D784" s="105" t="s">
        <v>263</v>
      </c>
      <c r="E784" s="105" t="s">
        <v>326</v>
      </c>
      <c r="F784" s="105" t="s">
        <v>422</v>
      </c>
      <c r="G784" s="115"/>
      <c r="H784" s="202">
        <v>0</v>
      </c>
    </row>
    <row r="785" spans="1:8" ht="27" customHeight="1" hidden="1">
      <c r="A785" s="117" t="s">
        <v>396</v>
      </c>
      <c r="B785" s="105" t="s">
        <v>221</v>
      </c>
      <c r="C785" s="105" t="s">
        <v>381</v>
      </c>
      <c r="D785" s="105" t="s">
        <v>263</v>
      </c>
      <c r="E785" s="105" t="s">
        <v>326</v>
      </c>
      <c r="F785" s="105" t="s">
        <v>422</v>
      </c>
      <c r="G785" s="115" t="s">
        <v>397</v>
      </c>
      <c r="H785" s="202">
        <v>0</v>
      </c>
    </row>
    <row r="786" spans="1:8" ht="25.5">
      <c r="A786" s="107" t="s">
        <v>453</v>
      </c>
      <c r="B786" s="103" t="s">
        <v>221</v>
      </c>
      <c r="C786" s="103" t="s">
        <v>454</v>
      </c>
      <c r="D786" s="103" t="s">
        <v>299</v>
      </c>
      <c r="E786" s="103" t="s">
        <v>300</v>
      </c>
      <c r="F786" s="103" t="s">
        <v>301</v>
      </c>
      <c r="G786" s="121"/>
      <c r="H786" s="200">
        <v>2949.2</v>
      </c>
    </row>
    <row r="787" spans="1:8" ht="25.5">
      <c r="A787" s="137" t="s">
        <v>267</v>
      </c>
      <c r="B787" s="103" t="s">
        <v>221</v>
      </c>
      <c r="C787" s="121" t="s">
        <v>454</v>
      </c>
      <c r="D787" s="121" t="s">
        <v>258</v>
      </c>
      <c r="E787" s="121" t="s">
        <v>300</v>
      </c>
      <c r="F787" s="121" t="s">
        <v>301</v>
      </c>
      <c r="G787" s="121"/>
      <c r="H787" s="200">
        <v>808.8</v>
      </c>
    </row>
    <row r="788" spans="1:8" ht="25.5">
      <c r="A788" s="114" t="s">
        <v>461</v>
      </c>
      <c r="B788" s="105" t="s">
        <v>221</v>
      </c>
      <c r="C788" s="105" t="s">
        <v>454</v>
      </c>
      <c r="D788" s="105" t="s">
        <v>258</v>
      </c>
      <c r="E788" s="105" t="s">
        <v>326</v>
      </c>
      <c r="F788" s="105" t="s">
        <v>301</v>
      </c>
      <c r="G788" s="115"/>
      <c r="H788" s="202">
        <v>808.8</v>
      </c>
    </row>
    <row r="789" spans="1:8" ht="38.25">
      <c r="A789" s="114" t="s">
        <v>464</v>
      </c>
      <c r="B789" s="105" t="s">
        <v>221</v>
      </c>
      <c r="C789" s="105" t="s">
        <v>454</v>
      </c>
      <c r="D789" s="105" t="s">
        <v>258</v>
      </c>
      <c r="E789" s="105" t="s">
        <v>326</v>
      </c>
      <c r="F789" s="105" t="s">
        <v>465</v>
      </c>
      <c r="G789" s="115" t="s">
        <v>458</v>
      </c>
      <c r="H789" s="202">
        <v>808.8</v>
      </c>
    </row>
    <row r="790" spans="1:8" s="134" customFormat="1" ht="25.5">
      <c r="A790" s="114" t="s">
        <v>352</v>
      </c>
      <c r="B790" s="105" t="s">
        <v>221</v>
      </c>
      <c r="C790" s="105" t="s">
        <v>454</v>
      </c>
      <c r="D790" s="105" t="s">
        <v>258</v>
      </c>
      <c r="E790" s="105" t="s">
        <v>326</v>
      </c>
      <c r="F790" s="105" t="s">
        <v>465</v>
      </c>
      <c r="G790" s="115">
        <v>120</v>
      </c>
      <c r="H790" s="202">
        <v>681.5999999999999</v>
      </c>
    </row>
    <row r="791" spans="1:8" s="134" customFormat="1" ht="25.5">
      <c r="A791" s="114" t="s">
        <v>311</v>
      </c>
      <c r="B791" s="105" t="s">
        <v>221</v>
      </c>
      <c r="C791" s="105" t="s">
        <v>454</v>
      </c>
      <c r="D791" s="105" t="s">
        <v>258</v>
      </c>
      <c r="E791" s="105" t="s">
        <v>326</v>
      </c>
      <c r="F791" s="105" t="s">
        <v>465</v>
      </c>
      <c r="G791" s="115">
        <v>240</v>
      </c>
      <c r="H791" s="202">
        <v>127.2</v>
      </c>
    </row>
    <row r="792" spans="1:8" ht="38.25">
      <c r="A792" s="137" t="s">
        <v>472</v>
      </c>
      <c r="B792" s="103" t="s">
        <v>221</v>
      </c>
      <c r="C792" s="121" t="s">
        <v>454</v>
      </c>
      <c r="D792" s="121" t="s">
        <v>260</v>
      </c>
      <c r="E792" s="121" t="s">
        <v>300</v>
      </c>
      <c r="F792" s="121" t="s">
        <v>301</v>
      </c>
      <c r="G792" s="121"/>
      <c r="H792" s="200">
        <v>923.8</v>
      </c>
    </row>
    <row r="793" spans="1:8" ht="29.25" customHeight="1" hidden="1">
      <c r="A793" s="117" t="s">
        <v>476</v>
      </c>
      <c r="B793" s="105" t="s">
        <v>221</v>
      </c>
      <c r="C793" s="115" t="s">
        <v>454</v>
      </c>
      <c r="D793" s="115" t="s">
        <v>260</v>
      </c>
      <c r="E793" s="115" t="s">
        <v>326</v>
      </c>
      <c r="F793" s="115" t="s">
        <v>301</v>
      </c>
      <c r="G793" s="115"/>
      <c r="H793" s="202">
        <v>0</v>
      </c>
    </row>
    <row r="794" spans="1:8" ht="34.5" customHeight="1" hidden="1">
      <c r="A794" s="117" t="s">
        <v>481</v>
      </c>
      <c r="B794" s="105" t="s">
        <v>221</v>
      </c>
      <c r="C794" s="115" t="s">
        <v>454</v>
      </c>
      <c r="D794" s="115" t="s">
        <v>260</v>
      </c>
      <c r="E794" s="115" t="s">
        <v>326</v>
      </c>
      <c r="F794" s="115" t="s">
        <v>482</v>
      </c>
      <c r="G794" s="115"/>
      <c r="H794" s="202">
        <v>0</v>
      </c>
    </row>
    <row r="795" spans="1:8" ht="33" customHeight="1" hidden="1">
      <c r="A795" s="117" t="s">
        <v>396</v>
      </c>
      <c r="B795" s="105" t="s">
        <v>221</v>
      </c>
      <c r="C795" s="115" t="s">
        <v>454</v>
      </c>
      <c r="D795" s="115" t="s">
        <v>260</v>
      </c>
      <c r="E795" s="115" t="s">
        <v>326</v>
      </c>
      <c r="F795" s="115" t="s">
        <v>482</v>
      </c>
      <c r="G795" s="115" t="s">
        <v>397</v>
      </c>
      <c r="H795" s="202">
        <v>0</v>
      </c>
    </row>
    <row r="796" spans="1:8" ht="12.75">
      <c r="A796" s="114" t="s">
        <v>484</v>
      </c>
      <c r="B796" s="105" t="s">
        <v>221</v>
      </c>
      <c r="C796" s="115" t="s">
        <v>454</v>
      </c>
      <c r="D796" s="115" t="s">
        <v>260</v>
      </c>
      <c r="E796" s="115" t="s">
        <v>365</v>
      </c>
      <c r="F796" s="115" t="s">
        <v>301</v>
      </c>
      <c r="G796" s="115"/>
      <c r="H796" s="202">
        <v>923.8</v>
      </c>
    </row>
    <row r="797" spans="1:8" ht="89.25">
      <c r="A797" s="114" t="s">
        <v>923</v>
      </c>
      <c r="B797" s="105" t="s">
        <v>221</v>
      </c>
      <c r="C797" s="105" t="s">
        <v>454</v>
      </c>
      <c r="D797" s="105" t="s">
        <v>260</v>
      </c>
      <c r="E797" s="115" t="s">
        <v>365</v>
      </c>
      <c r="F797" s="105" t="s">
        <v>486</v>
      </c>
      <c r="G797" s="115"/>
      <c r="H797" s="202">
        <v>923.8</v>
      </c>
    </row>
    <row r="798" spans="1:8" ht="25.5">
      <c r="A798" s="114" t="s">
        <v>352</v>
      </c>
      <c r="B798" s="105" t="s">
        <v>221</v>
      </c>
      <c r="C798" s="105" t="s">
        <v>454</v>
      </c>
      <c r="D798" s="105" t="s">
        <v>260</v>
      </c>
      <c r="E798" s="115" t="s">
        <v>365</v>
      </c>
      <c r="F798" s="105" t="s">
        <v>486</v>
      </c>
      <c r="G798" s="115">
        <v>120</v>
      </c>
      <c r="H798" s="202">
        <v>778.5999999999999</v>
      </c>
    </row>
    <row r="799" spans="1:8" ht="25.5">
      <c r="A799" s="114" t="s">
        <v>311</v>
      </c>
      <c r="B799" s="105" t="s">
        <v>221</v>
      </c>
      <c r="C799" s="105" t="s">
        <v>454</v>
      </c>
      <c r="D799" s="105" t="s">
        <v>260</v>
      </c>
      <c r="E799" s="115" t="s">
        <v>365</v>
      </c>
      <c r="F799" s="105" t="s">
        <v>486</v>
      </c>
      <c r="G799" s="115">
        <v>240</v>
      </c>
      <c r="H799" s="202">
        <v>145.2</v>
      </c>
    </row>
    <row r="800" spans="1:8" s="143" customFormat="1" ht="33" customHeight="1" hidden="1">
      <c r="A800" s="146" t="s">
        <v>917</v>
      </c>
      <c r="B800" s="103" t="s">
        <v>221</v>
      </c>
      <c r="C800" s="103" t="s">
        <v>454</v>
      </c>
      <c r="D800" s="103" t="s">
        <v>262</v>
      </c>
      <c r="E800" s="121" t="s">
        <v>300</v>
      </c>
      <c r="F800" s="103" t="s">
        <v>301</v>
      </c>
      <c r="G800" s="121"/>
      <c r="H800" s="200">
        <v>0</v>
      </c>
    </row>
    <row r="801" spans="1:8" ht="30" customHeight="1" hidden="1">
      <c r="A801" s="117" t="s">
        <v>498</v>
      </c>
      <c r="B801" s="105" t="s">
        <v>221</v>
      </c>
      <c r="C801" s="105" t="s">
        <v>454</v>
      </c>
      <c r="D801" s="105" t="s">
        <v>262</v>
      </c>
      <c r="E801" s="115" t="s">
        <v>326</v>
      </c>
      <c r="F801" s="105" t="s">
        <v>301</v>
      </c>
      <c r="G801" s="115"/>
      <c r="H801" s="202">
        <v>0</v>
      </c>
    </row>
    <row r="802" spans="1:8" ht="25.5" customHeight="1" hidden="1">
      <c r="A802" s="117" t="s">
        <v>501</v>
      </c>
      <c r="B802" s="105" t="s">
        <v>221</v>
      </c>
      <c r="C802" s="105" t="s">
        <v>454</v>
      </c>
      <c r="D802" s="105" t="s">
        <v>262</v>
      </c>
      <c r="E802" s="115" t="s">
        <v>326</v>
      </c>
      <c r="F802" s="105" t="s">
        <v>502</v>
      </c>
      <c r="G802" s="115"/>
      <c r="H802" s="202">
        <v>0</v>
      </c>
    </row>
    <row r="803" spans="1:8" ht="24.75" customHeight="1" hidden="1">
      <c r="A803" s="117" t="s">
        <v>396</v>
      </c>
      <c r="B803" s="105" t="s">
        <v>221</v>
      </c>
      <c r="C803" s="105" t="s">
        <v>454</v>
      </c>
      <c r="D803" s="105" t="s">
        <v>262</v>
      </c>
      <c r="E803" s="115" t="s">
        <v>326</v>
      </c>
      <c r="F803" s="105" t="s">
        <v>502</v>
      </c>
      <c r="G803" s="115" t="s">
        <v>397</v>
      </c>
      <c r="H803" s="202">
        <v>0</v>
      </c>
    </row>
    <row r="804" spans="1:8" ht="25.5">
      <c r="A804" s="137" t="s">
        <v>919</v>
      </c>
      <c r="B804" s="103" t="s">
        <v>221</v>
      </c>
      <c r="C804" s="121" t="s">
        <v>454</v>
      </c>
      <c r="D804" s="121" t="s">
        <v>265</v>
      </c>
      <c r="E804" s="121" t="s">
        <v>300</v>
      </c>
      <c r="F804" s="121" t="s">
        <v>301</v>
      </c>
      <c r="G804" s="121"/>
      <c r="H804" s="200">
        <v>686</v>
      </c>
    </row>
    <row r="805" spans="1:8" ht="25.5">
      <c r="A805" s="114" t="s">
        <v>507</v>
      </c>
      <c r="B805" s="105" t="s">
        <v>221</v>
      </c>
      <c r="C805" s="115" t="s">
        <v>454</v>
      </c>
      <c r="D805" s="115" t="s">
        <v>265</v>
      </c>
      <c r="E805" s="115" t="s">
        <v>298</v>
      </c>
      <c r="F805" s="115" t="s">
        <v>301</v>
      </c>
      <c r="G805" s="115"/>
      <c r="H805" s="202">
        <v>686</v>
      </c>
    </row>
    <row r="806" spans="1:8" ht="25.5">
      <c r="A806" s="114" t="s">
        <v>508</v>
      </c>
      <c r="B806" s="105" t="s">
        <v>221</v>
      </c>
      <c r="C806" s="115" t="s">
        <v>454</v>
      </c>
      <c r="D806" s="115" t="s">
        <v>265</v>
      </c>
      <c r="E806" s="115" t="s">
        <v>298</v>
      </c>
      <c r="F806" s="115" t="s">
        <v>509</v>
      </c>
      <c r="G806" s="115"/>
      <c r="H806" s="202">
        <v>686</v>
      </c>
    </row>
    <row r="807" spans="1:8" ht="24.75" customHeight="1">
      <c r="A807" s="67" t="s">
        <v>311</v>
      </c>
      <c r="B807" s="105" t="s">
        <v>221</v>
      </c>
      <c r="C807" s="115" t="s">
        <v>454</v>
      </c>
      <c r="D807" s="115" t="s">
        <v>265</v>
      </c>
      <c r="E807" s="115" t="s">
        <v>298</v>
      </c>
      <c r="F807" s="115" t="s">
        <v>509</v>
      </c>
      <c r="G807" s="115" t="s">
        <v>312</v>
      </c>
      <c r="H807" s="202">
        <v>166</v>
      </c>
    </row>
    <row r="808" spans="1:8" ht="12.75">
      <c r="A808" s="67" t="s">
        <v>396</v>
      </c>
      <c r="B808" s="105" t="s">
        <v>221</v>
      </c>
      <c r="C808" s="115" t="s">
        <v>454</v>
      </c>
      <c r="D808" s="115" t="s">
        <v>265</v>
      </c>
      <c r="E808" s="115" t="s">
        <v>298</v>
      </c>
      <c r="F808" s="115" t="s">
        <v>509</v>
      </c>
      <c r="G808" s="115">
        <v>610</v>
      </c>
      <c r="H808" s="202">
        <v>520</v>
      </c>
    </row>
    <row r="809" spans="1:8" ht="30" customHeight="1" hidden="1">
      <c r="A809" s="137" t="s">
        <v>512</v>
      </c>
      <c r="B809" s="103" t="s">
        <v>221</v>
      </c>
      <c r="C809" s="121" t="s">
        <v>454</v>
      </c>
      <c r="D809" s="121" t="s">
        <v>483</v>
      </c>
      <c r="E809" s="121" t="s">
        <v>300</v>
      </c>
      <c r="F809" s="121" t="s">
        <v>301</v>
      </c>
      <c r="G809" s="121"/>
      <c r="H809" s="200">
        <v>0</v>
      </c>
    </row>
    <row r="810" spans="1:8" s="120" customFormat="1" ht="29.25" customHeight="1" hidden="1">
      <c r="A810" s="114" t="s">
        <v>513</v>
      </c>
      <c r="B810" s="105" t="s">
        <v>221</v>
      </c>
      <c r="C810" s="115" t="s">
        <v>454</v>
      </c>
      <c r="D810" s="115" t="s">
        <v>483</v>
      </c>
      <c r="E810" s="115" t="s">
        <v>298</v>
      </c>
      <c r="F810" s="115" t="s">
        <v>301</v>
      </c>
      <c r="G810" s="115"/>
      <c r="H810" s="202">
        <v>0</v>
      </c>
    </row>
    <row r="811" spans="1:8" s="120" customFormat="1" ht="24" customHeight="1" hidden="1">
      <c r="A811" s="114" t="s">
        <v>514</v>
      </c>
      <c r="B811" s="105" t="s">
        <v>221</v>
      </c>
      <c r="C811" s="115" t="s">
        <v>454</v>
      </c>
      <c r="D811" s="115" t="s">
        <v>483</v>
      </c>
      <c r="E811" s="115" t="s">
        <v>298</v>
      </c>
      <c r="F811" s="115" t="s">
        <v>515</v>
      </c>
      <c r="G811" s="115"/>
      <c r="H811" s="202">
        <v>0</v>
      </c>
    </row>
    <row r="812" spans="1:8" ht="34.5" customHeight="1" hidden="1">
      <c r="A812" s="67" t="s">
        <v>396</v>
      </c>
      <c r="B812" s="105" t="s">
        <v>221</v>
      </c>
      <c r="C812" s="115" t="s">
        <v>454</v>
      </c>
      <c r="D812" s="115" t="s">
        <v>483</v>
      </c>
      <c r="E812" s="115" t="s">
        <v>298</v>
      </c>
      <c r="F812" s="115" t="s">
        <v>515</v>
      </c>
      <c r="G812" s="115">
        <v>610</v>
      </c>
      <c r="H812" s="202">
        <v>0</v>
      </c>
    </row>
    <row r="813" spans="1:8" ht="30" customHeight="1" hidden="1">
      <c r="A813" s="114" t="s">
        <v>516</v>
      </c>
      <c r="B813" s="105" t="s">
        <v>221</v>
      </c>
      <c r="C813" s="115" t="s">
        <v>454</v>
      </c>
      <c r="D813" s="115" t="s">
        <v>483</v>
      </c>
      <c r="E813" s="115" t="s">
        <v>298</v>
      </c>
      <c r="F813" s="115" t="s">
        <v>517</v>
      </c>
      <c r="G813" s="115"/>
      <c r="H813" s="202">
        <v>0</v>
      </c>
    </row>
    <row r="814" spans="1:8" ht="26.25" customHeight="1" hidden="1">
      <c r="A814" s="67" t="s">
        <v>396</v>
      </c>
      <c r="B814" s="105" t="s">
        <v>221</v>
      </c>
      <c r="C814" s="115" t="s">
        <v>454</v>
      </c>
      <c r="D814" s="115" t="s">
        <v>483</v>
      </c>
      <c r="E814" s="115" t="s">
        <v>298</v>
      </c>
      <c r="F814" s="115" t="s">
        <v>517</v>
      </c>
      <c r="G814" s="115">
        <v>610</v>
      </c>
      <c r="H814" s="202">
        <v>0</v>
      </c>
    </row>
    <row r="815" spans="1:8" ht="28.5" customHeight="1" hidden="1">
      <c r="A815" s="114" t="s">
        <v>518</v>
      </c>
      <c r="B815" s="105" t="s">
        <v>221</v>
      </c>
      <c r="C815" s="115" t="s">
        <v>454</v>
      </c>
      <c r="D815" s="115" t="s">
        <v>483</v>
      </c>
      <c r="E815" s="115" t="s">
        <v>298</v>
      </c>
      <c r="F815" s="115" t="s">
        <v>519</v>
      </c>
      <c r="G815" s="115"/>
      <c r="H815" s="202">
        <v>0</v>
      </c>
    </row>
    <row r="816" spans="1:8" ht="21.75" customHeight="1" hidden="1">
      <c r="A816" s="67" t="s">
        <v>396</v>
      </c>
      <c r="B816" s="105" t="s">
        <v>221</v>
      </c>
      <c r="C816" s="115" t="s">
        <v>454</v>
      </c>
      <c r="D816" s="115" t="s">
        <v>483</v>
      </c>
      <c r="E816" s="115" t="s">
        <v>298</v>
      </c>
      <c r="F816" s="115" t="s">
        <v>519</v>
      </c>
      <c r="G816" s="115">
        <v>610</v>
      </c>
      <c r="H816" s="202">
        <v>0</v>
      </c>
    </row>
    <row r="817" spans="1:8" ht="38.25">
      <c r="A817" s="137" t="s">
        <v>924</v>
      </c>
      <c r="B817" s="103" t="s">
        <v>221</v>
      </c>
      <c r="C817" s="121" t="s">
        <v>454</v>
      </c>
      <c r="D817" s="121" t="s">
        <v>525</v>
      </c>
      <c r="E817" s="121" t="s">
        <v>300</v>
      </c>
      <c r="F817" s="121" t="s">
        <v>301</v>
      </c>
      <c r="G817" s="121"/>
      <c r="H817" s="200">
        <v>530.6</v>
      </c>
    </row>
    <row r="818" spans="1:8" ht="25.5">
      <c r="A818" s="114" t="s">
        <v>526</v>
      </c>
      <c r="B818" s="105" t="s">
        <v>221</v>
      </c>
      <c r="C818" s="115" t="s">
        <v>454</v>
      </c>
      <c r="D818" s="115" t="s">
        <v>525</v>
      </c>
      <c r="E818" s="115" t="s">
        <v>298</v>
      </c>
      <c r="F818" s="115" t="s">
        <v>301</v>
      </c>
      <c r="G818" s="115"/>
      <c r="H818" s="202">
        <v>530.6</v>
      </c>
    </row>
    <row r="819" spans="1:8" s="120" customFormat="1" ht="16.5" customHeight="1">
      <c r="A819" s="114" t="s">
        <v>925</v>
      </c>
      <c r="B819" s="105" t="s">
        <v>221</v>
      </c>
      <c r="C819" s="105" t="s">
        <v>454</v>
      </c>
      <c r="D819" s="105" t="s">
        <v>525</v>
      </c>
      <c r="E819" s="115" t="s">
        <v>298</v>
      </c>
      <c r="F819" s="105" t="s">
        <v>528</v>
      </c>
      <c r="G819" s="115"/>
      <c r="H819" s="202">
        <v>530.6</v>
      </c>
    </row>
    <row r="820" spans="1:8" ht="33" customHeight="1">
      <c r="A820" s="114" t="s">
        <v>311</v>
      </c>
      <c r="B820" s="105" t="s">
        <v>221</v>
      </c>
      <c r="C820" s="105" t="s">
        <v>454</v>
      </c>
      <c r="D820" s="105" t="s">
        <v>525</v>
      </c>
      <c r="E820" s="115" t="s">
        <v>298</v>
      </c>
      <c r="F820" s="105" t="s">
        <v>528</v>
      </c>
      <c r="G820" s="115">
        <v>240</v>
      </c>
      <c r="H820" s="202">
        <v>80.6</v>
      </c>
    </row>
    <row r="821" spans="1:8" ht="12.75">
      <c r="A821" s="67" t="s">
        <v>396</v>
      </c>
      <c r="B821" s="105" t="s">
        <v>221</v>
      </c>
      <c r="C821" s="105" t="s">
        <v>454</v>
      </c>
      <c r="D821" s="105" t="s">
        <v>525</v>
      </c>
      <c r="E821" s="115" t="s">
        <v>298</v>
      </c>
      <c r="F821" s="105" t="s">
        <v>528</v>
      </c>
      <c r="G821" s="115">
        <v>610</v>
      </c>
      <c r="H821" s="202">
        <v>450</v>
      </c>
    </row>
    <row r="822" spans="1:8" ht="25.5">
      <c r="A822" s="107" t="s">
        <v>270</v>
      </c>
      <c r="B822" s="103" t="s">
        <v>221</v>
      </c>
      <c r="C822" s="121" t="s">
        <v>693</v>
      </c>
      <c r="D822" s="121" t="s">
        <v>299</v>
      </c>
      <c r="E822" s="121" t="s">
        <v>300</v>
      </c>
      <c r="F822" s="121" t="s">
        <v>301</v>
      </c>
      <c r="G822" s="121"/>
      <c r="H822" s="200">
        <v>146.6</v>
      </c>
    </row>
    <row r="823" spans="1:8" ht="25.5">
      <c r="A823" s="137" t="s">
        <v>926</v>
      </c>
      <c r="B823" s="103" t="s">
        <v>221</v>
      </c>
      <c r="C823" s="121" t="s">
        <v>693</v>
      </c>
      <c r="D823" s="121" t="s">
        <v>262</v>
      </c>
      <c r="E823" s="121" t="s">
        <v>300</v>
      </c>
      <c r="F823" s="121" t="s">
        <v>301</v>
      </c>
      <c r="G823" s="121"/>
      <c r="H823" s="200">
        <v>146.6</v>
      </c>
    </row>
    <row r="824" spans="1:8" ht="25.5">
      <c r="A824" s="109" t="s">
        <v>722</v>
      </c>
      <c r="B824" s="105" t="s">
        <v>221</v>
      </c>
      <c r="C824" s="115" t="s">
        <v>693</v>
      </c>
      <c r="D824" s="115" t="s">
        <v>262</v>
      </c>
      <c r="E824" s="115" t="s">
        <v>298</v>
      </c>
      <c r="F824" s="115" t="s">
        <v>301</v>
      </c>
      <c r="G824" s="121"/>
      <c r="H824" s="200">
        <v>146.6</v>
      </c>
    </row>
    <row r="825" spans="1:8" ht="38.25">
      <c r="A825" s="108" t="s">
        <v>927</v>
      </c>
      <c r="B825" s="105" t="s">
        <v>221</v>
      </c>
      <c r="C825" s="115" t="s">
        <v>693</v>
      </c>
      <c r="D825" s="115" t="s">
        <v>262</v>
      </c>
      <c r="E825" s="115" t="s">
        <v>298</v>
      </c>
      <c r="F825" s="115" t="s">
        <v>724</v>
      </c>
      <c r="G825" s="115"/>
      <c r="H825" s="202">
        <v>16.5</v>
      </c>
    </row>
    <row r="826" spans="1:8" ht="12.75">
      <c r="A826" s="67" t="s">
        <v>396</v>
      </c>
      <c r="B826" s="105" t="s">
        <v>221</v>
      </c>
      <c r="C826" s="115" t="s">
        <v>693</v>
      </c>
      <c r="D826" s="115" t="s">
        <v>262</v>
      </c>
      <c r="E826" s="115" t="s">
        <v>298</v>
      </c>
      <c r="F826" s="115" t="s">
        <v>724</v>
      </c>
      <c r="G826" s="115">
        <v>610</v>
      </c>
      <c r="H826" s="202">
        <v>16.5</v>
      </c>
    </row>
    <row r="827" spans="1:8" ht="25.5">
      <c r="A827" s="108" t="s">
        <v>725</v>
      </c>
      <c r="B827" s="105" t="s">
        <v>221</v>
      </c>
      <c r="C827" s="115" t="s">
        <v>693</v>
      </c>
      <c r="D827" s="115" t="s">
        <v>262</v>
      </c>
      <c r="E827" s="115" t="s">
        <v>298</v>
      </c>
      <c r="F827" s="115" t="s">
        <v>726</v>
      </c>
      <c r="G827" s="115"/>
      <c r="H827" s="202">
        <v>124.4</v>
      </c>
    </row>
    <row r="828" spans="1:8" ht="12.75">
      <c r="A828" s="67" t="s">
        <v>396</v>
      </c>
      <c r="B828" s="105" t="s">
        <v>221</v>
      </c>
      <c r="C828" s="115" t="s">
        <v>693</v>
      </c>
      <c r="D828" s="115" t="s">
        <v>262</v>
      </c>
      <c r="E828" s="115" t="s">
        <v>298</v>
      </c>
      <c r="F828" s="115" t="s">
        <v>726</v>
      </c>
      <c r="G828" s="115">
        <v>610</v>
      </c>
      <c r="H828" s="202">
        <v>124.4</v>
      </c>
    </row>
    <row r="829" spans="1:8" ht="12.75">
      <c r="A829" s="67" t="s">
        <v>727</v>
      </c>
      <c r="B829" s="105" t="s">
        <v>221</v>
      </c>
      <c r="C829" s="115" t="s">
        <v>693</v>
      </c>
      <c r="D829" s="115" t="s">
        <v>262</v>
      </c>
      <c r="E829" s="115" t="s">
        <v>298</v>
      </c>
      <c r="F829" s="115" t="s">
        <v>728</v>
      </c>
      <c r="G829" s="115"/>
      <c r="H829" s="202">
        <v>5.7</v>
      </c>
    </row>
    <row r="830" spans="1:8" ht="12.75">
      <c r="A830" s="67" t="s">
        <v>396</v>
      </c>
      <c r="B830" s="105" t="s">
        <v>221</v>
      </c>
      <c r="C830" s="115" t="s">
        <v>693</v>
      </c>
      <c r="D830" s="115" t="s">
        <v>262</v>
      </c>
      <c r="E830" s="115" t="s">
        <v>298</v>
      </c>
      <c r="F830" s="115" t="s">
        <v>728</v>
      </c>
      <c r="G830" s="115">
        <v>610</v>
      </c>
      <c r="H830" s="202">
        <v>5.7</v>
      </c>
    </row>
    <row r="831" spans="1:8" ht="25.5">
      <c r="A831" s="107" t="s">
        <v>785</v>
      </c>
      <c r="B831" s="103" t="s">
        <v>221</v>
      </c>
      <c r="C831" s="103" t="s">
        <v>786</v>
      </c>
      <c r="D831" s="103" t="s">
        <v>299</v>
      </c>
      <c r="E831" s="103" t="s">
        <v>300</v>
      </c>
      <c r="F831" s="103" t="s">
        <v>301</v>
      </c>
      <c r="G831" s="139"/>
      <c r="H831" s="200">
        <v>5744</v>
      </c>
    </row>
    <row r="832" spans="1:8" ht="12.75">
      <c r="A832" s="137" t="s">
        <v>793</v>
      </c>
      <c r="B832" s="103" t="s">
        <v>221</v>
      </c>
      <c r="C832" s="121" t="s">
        <v>786</v>
      </c>
      <c r="D832" s="121" t="s">
        <v>262</v>
      </c>
      <c r="E832" s="121" t="s">
        <v>300</v>
      </c>
      <c r="F832" s="121" t="s">
        <v>301</v>
      </c>
      <c r="G832" s="121"/>
      <c r="H832" s="200">
        <v>5744</v>
      </c>
    </row>
    <row r="833" spans="1:8" ht="12.75">
      <c r="A833" s="114" t="s">
        <v>788</v>
      </c>
      <c r="B833" s="105" t="s">
        <v>221</v>
      </c>
      <c r="C833" s="105" t="s">
        <v>786</v>
      </c>
      <c r="D833" s="105" t="s">
        <v>262</v>
      </c>
      <c r="E833" s="105" t="s">
        <v>298</v>
      </c>
      <c r="F833" s="105" t="s">
        <v>301</v>
      </c>
      <c r="G833" s="119"/>
      <c r="H833" s="202">
        <v>5744</v>
      </c>
    </row>
    <row r="834" spans="1:8" ht="26.25" customHeight="1" hidden="1">
      <c r="A834" s="114" t="s">
        <v>928</v>
      </c>
      <c r="B834" s="105" t="s">
        <v>221</v>
      </c>
      <c r="C834" s="105" t="s">
        <v>786</v>
      </c>
      <c r="D834" s="105" t="s">
        <v>262</v>
      </c>
      <c r="E834" s="105" t="s">
        <v>298</v>
      </c>
      <c r="F834" s="105" t="s">
        <v>794</v>
      </c>
      <c r="G834" s="119"/>
      <c r="H834" s="203"/>
    </row>
    <row r="835" spans="1:8" ht="34.5" customHeight="1" hidden="1">
      <c r="A835" s="114" t="s">
        <v>352</v>
      </c>
      <c r="B835" s="105" t="s">
        <v>221</v>
      </c>
      <c r="C835" s="105" t="s">
        <v>786</v>
      </c>
      <c r="D835" s="105" t="s">
        <v>262</v>
      </c>
      <c r="E835" s="105" t="s">
        <v>298</v>
      </c>
      <c r="F835" s="105" t="s">
        <v>794</v>
      </c>
      <c r="G835" s="119">
        <v>120</v>
      </c>
      <c r="H835" s="203"/>
    </row>
    <row r="836" spans="1:8" ht="12.75">
      <c r="A836" s="113" t="s">
        <v>789</v>
      </c>
      <c r="B836" s="105" t="s">
        <v>221</v>
      </c>
      <c r="C836" s="105" t="s">
        <v>786</v>
      </c>
      <c r="D836" s="105" t="s">
        <v>262</v>
      </c>
      <c r="E836" s="105" t="s">
        <v>298</v>
      </c>
      <c r="F836" s="105" t="s">
        <v>790</v>
      </c>
      <c r="G836" s="119"/>
      <c r="H836" s="202">
        <v>5744</v>
      </c>
    </row>
    <row r="837" spans="1:8" ht="25.5">
      <c r="A837" s="114" t="s">
        <v>352</v>
      </c>
      <c r="B837" s="105" t="s">
        <v>221</v>
      </c>
      <c r="C837" s="105" t="s">
        <v>786</v>
      </c>
      <c r="D837" s="105" t="s">
        <v>262</v>
      </c>
      <c r="E837" s="105" t="s">
        <v>298</v>
      </c>
      <c r="F837" s="105" t="s">
        <v>790</v>
      </c>
      <c r="G837" s="119">
        <v>120</v>
      </c>
      <c r="H837" s="202">
        <v>5472</v>
      </c>
    </row>
    <row r="838" spans="1:8" ht="25.5">
      <c r="A838" s="114" t="s">
        <v>311</v>
      </c>
      <c r="B838" s="105" t="s">
        <v>221</v>
      </c>
      <c r="C838" s="105" t="s">
        <v>786</v>
      </c>
      <c r="D838" s="105" t="s">
        <v>262</v>
      </c>
      <c r="E838" s="105" t="s">
        <v>298</v>
      </c>
      <c r="F838" s="105" t="s">
        <v>790</v>
      </c>
      <c r="G838" s="119">
        <v>240</v>
      </c>
      <c r="H838" s="202">
        <v>260</v>
      </c>
    </row>
    <row r="839" spans="1:8" ht="12.75">
      <c r="A839" s="114" t="s">
        <v>387</v>
      </c>
      <c r="B839" s="105" t="s">
        <v>221</v>
      </c>
      <c r="C839" s="105" t="s">
        <v>786</v>
      </c>
      <c r="D839" s="105" t="s">
        <v>262</v>
      </c>
      <c r="E839" s="105" t="s">
        <v>298</v>
      </c>
      <c r="F839" s="105" t="s">
        <v>790</v>
      </c>
      <c r="G839" s="119">
        <v>850</v>
      </c>
      <c r="H839" s="202">
        <v>12</v>
      </c>
    </row>
    <row r="840" spans="1:8" ht="12.75">
      <c r="A840" s="107" t="s">
        <v>820</v>
      </c>
      <c r="B840" s="103" t="s">
        <v>221</v>
      </c>
      <c r="C840" s="103" t="s">
        <v>821</v>
      </c>
      <c r="D840" s="103" t="s">
        <v>299</v>
      </c>
      <c r="E840" s="103" t="s">
        <v>300</v>
      </c>
      <c r="F840" s="103" t="s">
        <v>301</v>
      </c>
      <c r="G840" s="139"/>
      <c r="H840" s="200">
        <v>16850</v>
      </c>
    </row>
    <row r="841" spans="1:8" ht="12.75">
      <c r="A841" s="137" t="s">
        <v>788</v>
      </c>
      <c r="B841" s="103" t="s">
        <v>221</v>
      </c>
      <c r="C841" s="121" t="s">
        <v>821</v>
      </c>
      <c r="D841" s="121" t="s">
        <v>634</v>
      </c>
      <c r="E841" s="121" t="s">
        <v>300</v>
      </c>
      <c r="F841" s="121" t="s">
        <v>301</v>
      </c>
      <c r="G841" s="121"/>
      <c r="H841" s="200">
        <v>16850</v>
      </c>
    </row>
    <row r="842" spans="1:8" ht="12.75">
      <c r="A842" s="114" t="s">
        <v>788</v>
      </c>
      <c r="B842" s="105" t="s">
        <v>221</v>
      </c>
      <c r="C842" s="105" t="s">
        <v>821</v>
      </c>
      <c r="D842" s="105" t="s">
        <v>634</v>
      </c>
      <c r="E842" s="105" t="s">
        <v>298</v>
      </c>
      <c r="F842" s="105" t="s">
        <v>301</v>
      </c>
      <c r="G842" s="119"/>
      <c r="H842" s="202">
        <v>16850</v>
      </c>
    </row>
    <row r="843" spans="1:8" ht="12.75">
      <c r="A843" s="67" t="s">
        <v>384</v>
      </c>
      <c r="B843" s="105" t="s">
        <v>221</v>
      </c>
      <c r="C843" s="105" t="s">
        <v>821</v>
      </c>
      <c r="D843" s="105" t="s">
        <v>634</v>
      </c>
      <c r="E843" s="105" t="s">
        <v>298</v>
      </c>
      <c r="F843" s="105" t="s">
        <v>385</v>
      </c>
      <c r="G843" s="119"/>
      <c r="H843" s="202">
        <v>16850</v>
      </c>
    </row>
    <row r="844" spans="1:8" ht="12.75">
      <c r="A844" s="114" t="s">
        <v>386</v>
      </c>
      <c r="B844" s="105" t="s">
        <v>221</v>
      </c>
      <c r="C844" s="105" t="s">
        <v>821</v>
      </c>
      <c r="D844" s="105" t="s">
        <v>634</v>
      </c>
      <c r="E844" s="105" t="s">
        <v>298</v>
      </c>
      <c r="F844" s="105" t="s">
        <v>385</v>
      </c>
      <c r="G844" s="119">
        <v>110</v>
      </c>
      <c r="H844" s="202">
        <v>16591</v>
      </c>
    </row>
    <row r="845" spans="1:8" ht="25.5">
      <c r="A845" s="114" t="s">
        <v>311</v>
      </c>
      <c r="B845" s="105" t="s">
        <v>221</v>
      </c>
      <c r="C845" s="105" t="s">
        <v>821</v>
      </c>
      <c r="D845" s="105" t="s">
        <v>634</v>
      </c>
      <c r="E845" s="105" t="s">
        <v>298</v>
      </c>
      <c r="F845" s="105" t="s">
        <v>385</v>
      </c>
      <c r="G845" s="119">
        <v>240</v>
      </c>
      <c r="H845" s="202">
        <v>257</v>
      </c>
    </row>
    <row r="846" spans="1:8" ht="12.75">
      <c r="A846" s="114" t="s">
        <v>387</v>
      </c>
      <c r="B846" s="105" t="s">
        <v>221</v>
      </c>
      <c r="C846" s="105" t="s">
        <v>821</v>
      </c>
      <c r="D846" s="105" t="s">
        <v>634</v>
      </c>
      <c r="E846" s="105" t="s">
        <v>298</v>
      </c>
      <c r="F846" s="105" t="s">
        <v>385</v>
      </c>
      <c r="G846" s="119">
        <v>850</v>
      </c>
      <c r="H846" s="202">
        <v>2</v>
      </c>
    </row>
    <row r="847" spans="1:8" ht="27" customHeight="1" hidden="1">
      <c r="A847" s="113" t="s">
        <v>725</v>
      </c>
      <c r="B847" s="105" t="s">
        <v>221</v>
      </c>
      <c r="C847" s="105" t="s">
        <v>821</v>
      </c>
      <c r="D847" s="105" t="s">
        <v>634</v>
      </c>
      <c r="E847" s="105" t="s">
        <v>298</v>
      </c>
      <c r="F847" s="105" t="s">
        <v>726</v>
      </c>
      <c r="G847" s="119"/>
      <c r="H847" s="202">
        <v>0</v>
      </c>
    </row>
    <row r="848" spans="1:8" ht="24" customHeight="1" hidden="1">
      <c r="A848" s="117" t="s">
        <v>396</v>
      </c>
      <c r="B848" s="105" t="s">
        <v>221</v>
      </c>
      <c r="C848" s="105" t="s">
        <v>821</v>
      </c>
      <c r="D848" s="105" t="s">
        <v>634</v>
      </c>
      <c r="E848" s="105" t="s">
        <v>298</v>
      </c>
      <c r="F848" s="105" t="s">
        <v>726</v>
      </c>
      <c r="G848" s="119">
        <v>610</v>
      </c>
      <c r="H848" s="202">
        <v>0</v>
      </c>
    </row>
    <row r="849" spans="1:8" ht="12.75">
      <c r="A849" s="107" t="s">
        <v>222</v>
      </c>
      <c r="B849" s="103" t="s">
        <v>223</v>
      </c>
      <c r="C849" s="121"/>
      <c r="D849" s="121"/>
      <c r="E849" s="121"/>
      <c r="F849" s="121"/>
      <c r="G849" s="121"/>
      <c r="H849" s="200">
        <v>14126</v>
      </c>
    </row>
    <row r="850" spans="1:8" s="143" customFormat="1" ht="12.75">
      <c r="A850" s="107" t="s">
        <v>224</v>
      </c>
      <c r="B850" s="103" t="s">
        <v>225</v>
      </c>
      <c r="C850" s="121"/>
      <c r="D850" s="121"/>
      <c r="E850" s="121"/>
      <c r="F850" s="121"/>
      <c r="G850" s="121"/>
      <c r="H850" s="200">
        <v>14126</v>
      </c>
    </row>
    <row r="851" spans="1:8" s="143" customFormat="1" ht="60" customHeight="1">
      <c r="A851" s="169" t="s">
        <v>297</v>
      </c>
      <c r="B851" s="103" t="s">
        <v>225</v>
      </c>
      <c r="C851" s="121" t="s">
        <v>298</v>
      </c>
      <c r="D851" s="121" t="s">
        <v>299</v>
      </c>
      <c r="E851" s="121" t="s">
        <v>300</v>
      </c>
      <c r="F851" s="121" t="s">
        <v>301</v>
      </c>
      <c r="G851" s="121"/>
      <c r="H851" s="200">
        <v>345.8</v>
      </c>
    </row>
    <row r="852" spans="1:8" s="143" customFormat="1" ht="46.5" customHeight="1">
      <c r="A852" s="212" t="s">
        <v>302</v>
      </c>
      <c r="B852" s="103" t="s">
        <v>225</v>
      </c>
      <c r="C852" s="121" t="s">
        <v>298</v>
      </c>
      <c r="D852" s="121" t="s">
        <v>258</v>
      </c>
      <c r="E852" s="121" t="s">
        <v>300</v>
      </c>
      <c r="F852" s="121" t="s">
        <v>301</v>
      </c>
      <c r="G852" s="121"/>
      <c r="H852" s="200">
        <v>345.8</v>
      </c>
    </row>
    <row r="853" spans="1:8" s="143" customFormat="1" ht="57" customHeight="1">
      <c r="A853" s="210" t="s">
        <v>303</v>
      </c>
      <c r="B853" s="105" t="s">
        <v>225</v>
      </c>
      <c r="C853" s="115" t="s">
        <v>298</v>
      </c>
      <c r="D853" s="115" t="s">
        <v>258</v>
      </c>
      <c r="E853" s="115" t="s">
        <v>298</v>
      </c>
      <c r="F853" s="115" t="s">
        <v>301</v>
      </c>
      <c r="G853" s="121"/>
      <c r="H853" s="202">
        <v>345.8</v>
      </c>
    </row>
    <row r="854" spans="1:8" s="143" customFormat="1" ht="45" customHeight="1">
      <c r="A854" s="178" t="s">
        <v>307</v>
      </c>
      <c r="B854" s="105" t="s">
        <v>225</v>
      </c>
      <c r="C854" s="115" t="s">
        <v>298</v>
      </c>
      <c r="D854" s="115" t="s">
        <v>258</v>
      </c>
      <c r="E854" s="115" t="s">
        <v>298</v>
      </c>
      <c r="F854" s="115" t="s">
        <v>308</v>
      </c>
      <c r="G854" s="115"/>
      <c r="H854" s="202">
        <v>345.8</v>
      </c>
    </row>
    <row r="855" spans="1:8" s="143" customFormat="1" ht="15.75" customHeight="1">
      <c r="A855" s="173" t="s">
        <v>305</v>
      </c>
      <c r="B855" s="105" t="s">
        <v>225</v>
      </c>
      <c r="C855" s="115" t="s">
        <v>298</v>
      </c>
      <c r="D855" s="115" t="s">
        <v>258</v>
      </c>
      <c r="E855" s="115" t="s">
        <v>298</v>
      </c>
      <c r="F855" s="115" t="s">
        <v>308</v>
      </c>
      <c r="G855" s="115" t="s">
        <v>306</v>
      </c>
      <c r="H855" s="202">
        <v>345.8</v>
      </c>
    </row>
    <row r="856" spans="1:8" s="143" customFormat="1" ht="25.5">
      <c r="A856" s="107" t="s">
        <v>380</v>
      </c>
      <c r="B856" s="103" t="s">
        <v>225</v>
      </c>
      <c r="C856" s="121" t="s">
        <v>381</v>
      </c>
      <c r="D856" s="121" t="s">
        <v>299</v>
      </c>
      <c r="E856" s="121" t="s">
        <v>300</v>
      </c>
      <c r="F856" s="121" t="s">
        <v>301</v>
      </c>
      <c r="G856" s="121"/>
      <c r="H856" s="200">
        <v>8122.3</v>
      </c>
    </row>
    <row r="857" spans="1:8" s="143" customFormat="1" ht="30" customHeight="1">
      <c r="A857" s="137" t="s">
        <v>929</v>
      </c>
      <c r="B857" s="103" t="s">
        <v>225</v>
      </c>
      <c r="C857" s="121" t="s">
        <v>381</v>
      </c>
      <c r="D857" s="121" t="s">
        <v>260</v>
      </c>
      <c r="E857" s="121" t="s">
        <v>300</v>
      </c>
      <c r="F857" s="121" t="s">
        <v>301</v>
      </c>
      <c r="G857" s="121"/>
      <c r="H857" s="200">
        <v>4335.3</v>
      </c>
    </row>
    <row r="858" spans="1:8" ht="15.75" customHeight="1">
      <c r="A858" s="109" t="s">
        <v>383</v>
      </c>
      <c r="B858" s="105" t="s">
        <v>225</v>
      </c>
      <c r="C858" s="115" t="s">
        <v>381</v>
      </c>
      <c r="D858" s="115" t="s">
        <v>260</v>
      </c>
      <c r="E858" s="115" t="s">
        <v>298</v>
      </c>
      <c r="F858" s="115" t="s">
        <v>301</v>
      </c>
      <c r="G858" s="115"/>
      <c r="H858" s="202">
        <v>3957.3</v>
      </c>
    </row>
    <row r="859" spans="1:8" ht="18" customHeight="1">
      <c r="A859" s="67" t="s">
        <v>384</v>
      </c>
      <c r="B859" s="105" t="s">
        <v>225</v>
      </c>
      <c r="C859" s="115" t="s">
        <v>381</v>
      </c>
      <c r="D859" s="115" t="s">
        <v>260</v>
      </c>
      <c r="E859" s="115" t="s">
        <v>298</v>
      </c>
      <c r="F859" s="115" t="s">
        <v>385</v>
      </c>
      <c r="G859" s="115"/>
      <c r="H859" s="202">
        <v>3957.3</v>
      </c>
    </row>
    <row r="860" spans="1:8" ht="18" customHeight="1">
      <c r="A860" s="114" t="s">
        <v>386</v>
      </c>
      <c r="B860" s="105" t="s">
        <v>225</v>
      </c>
      <c r="C860" s="115" t="s">
        <v>381</v>
      </c>
      <c r="D860" s="115" t="s">
        <v>260</v>
      </c>
      <c r="E860" s="115" t="s">
        <v>298</v>
      </c>
      <c r="F860" s="115" t="s">
        <v>385</v>
      </c>
      <c r="G860" s="115">
        <v>110</v>
      </c>
      <c r="H860" s="202">
        <v>3450.3</v>
      </c>
    </row>
    <row r="861" spans="1:8" ht="32.25" customHeight="1">
      <c r="A861" s="108" t="s">
        <v>311</v>
      </c>
      <c r="B861" s="105" t="s">
        <v>225</v>
      </c>
      <c r="C861" s="115" t="s">
        <v>381</v>
      </c>
      <c r="D861" s="115" t="s">
        <v>260</v>
      </c>
      <c r="E861" s="115" t="s">
        <v>298</v>
      </c>
      <c r="F861" s="115" t="s">
        <v>385</v>
      </c>
      <c r="G861" s="115">
        <v>240</v>
      </c>
      <c r="H861" s="202">
        <v>506</v>
      </c>
    </row>
    <row r="862" spans="1:8" s="134" customFormat="1" ht="15" customHeight="1">
      <c r="A862" s="114" t="s">
        <v>387</v>
      </c>
      <c r="B862" s="105" t="s">
        <v>225</v>
      </c>
      <c r="C862" s="115" t="s">
        <v>381</v>
      </c>
      <c r="D862" s="115" t="s">
        <v>260</v>
      </c>
      <c r="E862" s="115" t="s">
        <v>298</v>
      </c>
      <c r="F862" s="115" t="s">
        <v>385</v>
      </c>
      <c r="G862" s="115">
        <v>850</v>
      </c>
      <c r="H862" s="202">
        <v>1</v>
      </c>
    </row>
    <row r="863" spans="1:8" s="134" customFormat="1" ht="30" customHeight="1">
      <c r="A863" s="113" t="s">
        <v>389</v>
      </c>
      <c r="B863" s="105" t="s">
        <v>225</v>
      </c>
      <c r="C863" s="115" t="s">
        <v>381</v>
      </c>
      <c r="D863" s="115" t="s">
        <v>260</v>
      </c>
      <c r="E863" s="115" t="s">
        <v>326</v>
      </c>
      <c r="F863" s="115" t="s">
        <v>301</v>
      </c>
      <c r="G863" s="115"/>
      <c r="H863" s="202">
        <v>378</v>
      </c>
    </row>
    <row r="864" spans="1:8" s="134" customFormat="1" ht="25.5">
      <c r="A864" s="113" t="s">
        <v>390</v>
      </c>
      <c r="B864" s="105" t="s">
        <v>225</v>
      </c>
      <c r="C864" s="115" t="s">
        <v>381</v>
      </c>
      <c r="D864" s="115" t="s">
        <v>260</v>
      </c>
      <c r="E864" s="115" t="s">
        <v>326</v>
      </c>
      <c r="F864" s="115" t="s">
        <v>391</v>
      </c>
      <c r="G864" s="115"/>
      <c r="H864" s="202">
        <v>378</v>
      </c>
    </row>
    <row r="865" spans="1:8" s="134" customFormat="1" ht="12.75">
      <c r="A865" s="109" t="s">
        <v>386</v>
      </c>
      <c r="B865" s="105" t="s">
        <v>225</v>
      </c>
      <c r="C865" s="115" t="s">
        <v>381</v>
      </c>
      <c r="D865" s="115" t="s">
        <v>260</v>
      </c>
      <c r="E865" s="115" t="s">
        <v>326</v>
      </c>
      <c r="F865" s="115" t="s">
        <v>391</v>
      </c>
      <c r="G865" s="115" t="s">
        <v>53</v>
      </c>
      <c r="H865" s="202">
        <v>378</v>
      </c>
    </row>
    <row r="866" spans="1:8" s="120" customFormat="1" ht="25.5">
      <c r="A866" s="137" t="s">
        <v>392</v>
      </c>
      <c r="B866" s="103" t="s">
        <v>225</v>
      </c>
      <c r="C866" s="121" t="s">
        <v>381</v>
      </c>
      <c r="D866" s="121" t="s">
        <v>262</v>
      </c>
      <c r="E866" s="121" t="s">
        <v>300</v>
      </c>
      <c r="F866" s="121" t="s">
        <v>301</v>
      </c>
      <c r="G866" s="121"/>
      <c r="H866" s="200">
        <v>2604.3</v>
      </c>
    </row>
    <row r="867" spans="1:8" s="116" customFormat="1" ht="21.75" customHeight="1" hidden="1">
      <c r="A867" s="109" t="s">
        <v>393</v>
      </c>
      <c r="B867" s="105" t="s">
        <v>225</v>
      </c>
      <c r="C867" s="115" t="s">
        <v>381</v>
      </c>
      <c r="D867" s="115" t="s">
        <v>262</v>
      </c>
      <c r="E867" s="115" t="s">
        <v>326</v>
      </c>
      <c r="F867" s="115" t="s">
        <v>301</v>
      </c>
      <c r="G867" s="115"/>
      <c r="H867" s="202">
        <v>0</v>
      </c>
    </row>
    <row r="868" spans="1:8" s="116" customFormat="1" ht="28.5" customHeight="1" hidden="1">
      <c r="A868" s="109" t="s">
        <v>398</v>
      </c>
      <c r="B868" s="105" t="s">
        <v>225</v>
      </c>
      <c r="C868" s="115" t="s">
        <v>381</v>
      </c>
      <c r="D868" s="115" t="s">
        <v>262</v>
      </c>
      <c r="E868" s="115" t="s">
        <v>326</v>
      </c>
      <c r="F868" s="115" t="s">
        <v>399</v>
      </c>
      <c r="G868" s="115"/>
      <c r="H868" s="202">
        <v>0</v>
      </c>
    </row>
    <row r="869" spans="1:8" s="116" customFormat="1" ht="30" customHeight="1" hidden="1">
      <c r="A869" s="108" t="s">
        <v>396</v>
      </c>
      <c r="B869" s="105" t="s">
        <v>225</v>
      </c>
      <c r="C869" s="115" t="s">
        <v>381</v>
      </c>
      <c r="D869" s="115" t="s">
        <v>262</v>
      </c>
      <c r="E869" s="115" t="s">
        <v>326</v>
      </c>
      <c r="F869" s="115" t="s">
        <v>399</v>
      </c>
      <c r="G869" s="115">
        <v>610</v>
      </c>
      <c r="H869" s="202">
        <v>0</v>
      </c>
    </row>
    <row r="870" spans="1:8" s="116" customFormat="1" ht="25.5">
      <c r="A870" s="114" t="s">
        <v>400</v>
      </c>
      <c r="B870" s="105" t="s">
        <v>225</v>
      </c>
      <c r="C870" s="115" t="s">
        <v>381</v>
      </c>
      <c r="D870" s="115" t="s">
        <v>262</v>
      </c>
      <c r="E870" s="115" t="s">
        <v>365</v>
      </c>
      <c r="F870" s="115" t="s">
        <v>301</v>
      </c>
      <c r="G870" s="115"/>
      <c r="H870" s="202">
        <v>2604.3</v>
      </c>
    </row>
    <row r="871" spans="1:8" s="120" customFormat="1" ht="33" customHeight="1">
      <c r="A871" s="108" t="s">
        <v>401</v>
      </c>
      <c r="B871" s="105" t="s">
        <v>225</v>
      </c>
      <c r="C871" s="115" t="s">
        <v>381</v>
      </c>
      <c r="D871" s="115" t="s">
        <v>262</v>
      </c>
      <c r="E871" s="115" t="s">
        <v>365</v>
      </c>
      <c r="F871" s="115" t="s">
        <v>402</v>
      </c>
      <c r="G871" s="115"/>
      <c r="H871" s="202">
        <v>65.3</v>
      </c>
    </row>
    <row r="872" spans="1:8" s="120" customFormat="1" ht="33" customHeight="1">
      <c r="A872" s="108" t="s">
        <v>311</v>
      </c>
      <c r="B872" s="105" t="s">
        <v>225</v>
      </c>
      <c r="C872" s="115" t="s">
        <v>381</v>
      </c>
      <c r="D872" s="115" t="s">
        <v>262</v>
      </c>
      <c r="E872" s="115" t="s">
        <v>365</v>
      </c>
      <c r="F872" s="115" t="s">
        <v>402</v>
      </c>
      <c r="G872" s="115">
        <v>240</v>
      </c>
      <c r="H872" s="202">
        <v>65.3</v>
      </c>
    </row>
    <row r="873" spans="1:8" s="116" customFormat="1" ht="21" customHeight="1" hidden="1">
      <c r="A873" s="108" t="s">
        <v>396</v>
      </c>
      <c r="B873" s="105" t="s">
        <v>225</v>
      </c>
      <c r="C873" s="115" t="s">
        <v>381</v>
      </c>
      <c r="D873" s="115" t="s">
        <v>262</v>
      </c>
      <c r="E873" s="115" t="s">
        <v>365</v>
      </c>
      <c r="F873" s="115" t="s">
        <v>402</v>
      </c>
      <c r="G873" s="115">
        <v>610</v>
      </c>
      <c r="H873" s="202">
        <v>0</v>
      </c>
    </row>
    <row r="874" spans="1:8" s="116" customFormat="1" ht="29.25" customHeight="1" hidden="1">
      <c r="A874" s="108" t="s">
        <v>930</v>
      </c>
      <c r="B874" s="105" t="s">
        <v>225</v>
      </c>
      <c r="C874" s="115" t="s">
        <v>381</v>
      </c>
      <c r="D874" s="115" t="s">
        <v>262</v>
      </c>
      <c r="E874" s="115" t="s">
        <v>365</v>
      </c>
      <c r="F874" s="115" t="s">
        <v>404</v>
      </c>
      <c r="G874" s="115"/>
      <c r="H874" s="202">
        <v>0</v>
      </c>
    </row>
    <row r="875" spans="1:8" s="116" customFormat="1" ht="24" customHeight="1" hidden="1">
      <c r="A875" s="108" t="s">
        <v>311</v>
      </c>
      <c r="B875" s="105" t="s">
        <v>225</v>
      </c>
      <c r="C875" s="115" t="s">
        <v>381</v>
      </c>
      <c r="D875" s="115" t="s">
        <v>262</v>
      </c>
      <c r="E875" s="115" t="s">
        <v>365</v>
      </c>
      <c r="F875" s="115" t="s">
        <v>404</v>
      </c>
      <c r="G875" s="115">
        <v>240</v>
      </c>
      <c r="H875" s="202">
        <v>0</v>
      </c>
    </row>
    <row r="876" spans="1:8" s="116" customFormat="1" ht="24" customHeight="1">
      <c r="A876" s="210" t="s">
        <v>1440</v>
      </c>
      <c r="B876" s="105" t="s">
        <v>225</v>
      </c>
      <c r="C876" s="115" t="s">
        <v>381</v>
      </c>
      <c r="D876" s="115" t="s">
        <v>262</v>
      </c>
      <c r="E876" s="115" t="s">
        <v>365</v>
      </c>
      <c r="F876" s="115" t="s">
        <v>1439</v>
      </c>
      <c r="G876" s="115"/>
      <c r="H876" s="202">
        <v>859</v>
      </c>
    </row>
    <row r="877" spans="1:8" s="116" customFormat="1" ht="28.5" customHeight="1">
      <c r="A877" s="173" t="s">
        <v>311</v>
      </c>
      <c r="B877" s="105" t="s">
        <v>225</v>
      </c>
      <c r="C877" s="115" t="s">
        <v>381</v>
      </c>
      <c r="D877" s="115" t="s">
        <v>262</v>
      </c>
      <c r="E877" s="115" t="s">
        <v>365</v>
      </c>
      <c r="F877" s="115" t="s">
        <v>1439</v>
      </c>
      <c r="G877" s="115">
        <v>240</v>
      </c>
      <c r="H877" s="202">
        <v>859</v>
      </c>
    </row>
    <row r="878" spans="1:8" s="116" customFormat="1" ht="25.5">
      <c r="A878" s="114" t="s">
        <v>405</v>
      </c>
      <c r="B878" s="105" t="s">
        <v>225</v>
      </c>
      <c r="C878" s="115" t="s">
        <v>381</v>
      </c>
      <c r="D878" s="115" t="s">
        <v>262</v>
      </c>
      <c r="E878" s="115" t="s">
        <v>365</v>
      </c>
      <c r="F878" s="115" t="s">
        <v>406</v>
      </c>
      <c r="G878" s="115"/>
      <c r="H878" s="202">
        <v>1680</v>
      </c>
    </row>
    <row r="879" spans="1:8" s="116" customFormat="1" ht="17.25" customHeight="1">
      <c r="A879" s="109" t="s">
        <v>305</v>
      </c>
      <c r="B879" s="105" t="s">
        <v>225</v>
      </c>
      <c r="C879" s="115" t="s">
        <v>381</v>
      </c>
      <c r="D879" s="115" t="s">
        <v>262</v>
      </c>
      <c r="E879" s="115" t="s">
        <v>365</v>
      </c>
      <c r="F879" s="115" t="s">
        <v>406</v>
      </c>
      <c r="G879" s="115" t="s">
        <v>306</v>
      </c>
      <c r="H879" s="202">
        <v>1680</v>
      </c>
    </row>
    <row r="880" spans="1:8" s="134" customFormat="1" ht="38.25">
      <c r="A880" s="137" t="s">
        <v>407</v>
      </c>
      <c r="B880" s="103" t="s">
        <v>225</v>
      </c>
      <c r="C880" s="121" t="s">
        <v>381</v>
      </c>
      <c r="D880" s="121" t="s">
        <v>263</v>
      </c>
      <c r="E880" s="121" t="s">
        <v>300</v>
      </c>
      <c r="F880" s="121" t="s">
        <v>301</v>
      </c>
      <c r="G880" s="121"/>
      <c r="H880" s="200">
        <v>1182.6999999999998</v>
      </c>
    </row>
    <row r="881" spans="1:8" s="134" customFormat="1" ht="25.5">
      <c r="A881" s="109" t="s">
        <v>408</v>
      </c>
      <c r="B881" s="105" t="s">
        <v>225</v>
      </c>
      <c r="C881" s="115" t="s">
        <v>381</v>
      </c>
      <c r="D881" s="115" t="s">
        <v>263</v>
      </c>
      <c r="E881" s="115" t="s">
        <v>298</v>
      </c>
      <c r="F881" s="115" t="s">
        <v>301</v>
      </c>
      <c r="G881" s="115"/>
      <c r="H881" s="202">
        <v>539.6</v>
      </c>
    </row>
    <row r="882" spans="1:8" s="134" customFormat="1" ht="18.75" customHeight="1">
      <c r="A882" s="109" t="s">
        <v>467</v>
      </c>
      <c r="B882" s="105" t="s">
        <v>225</v>
      </c>
      <c r="C882" s="115" t="s">
        <v>381</v>
      </c>
      <c r="D882" s="115" t="s">
        <v>263</v>
      </c>
      <c r="E882" s="115" t="s">
        <v>298</v>
      </c>
      <c r="F882" s="115" t="s">
        <v>410</v>
      </c>
      <c r="G882" s="115"/>
      <c r="H882" s="202">
        <v>170</v>
      </c>
    </row>
    <row r="883" spans="1:8" s="134" customFormat="1" ht="29.25" customHeight="1">
      <c r="A883" s="109" t="s">
        <v>311</v>
      </c>
      <c r="B883" s="105" t="s">
        <v>225</v>
      </c>
      <c r="C883" s="115" t="s">
        <v>381</v>
      </c>
      <c r="D883" s="115" t="s">
        <v>263</v>
      </c>
      <c r="E883" s="115" t="s">
        <v>298</v>
      </c>
      <c r="F883" s="115" t="s">
        <v>410</v>
      </c>
      <c r="G883" s="115" t="s">
        <v>312</v>
      </c>
      <c r="H883" s="202">
        <v>170</v>
      </c>
    </row>
    <row r="884" spans="1:8" s="134" customFormat="1" ht="25.5">
      <c r="A884" s="108" t="s">
        <v>931</v>
      </c>
      <c r="B884" s="105" t="s">
        <v>225</v>
      </c>
      <c r="C884" s="115" t="s">
        <v>381</v>
      </c>
      <c r="D884" s="115" t="s">
        <v>263</v>
      </c>
      <c r="E884" s="115" t="s">
        <v>298</v>
      </c>
      <c r="F884" s="115" t="s">
        <v>418</v>
      </c>
      <c r="G884" s="115"/>
      <c r="H884" s="202">
        <v>114.6</v>
      </c>
    </row>
    <row r="885" spans="1:8" s="134" customFormat="1" ht="31.5" customHeight="1">
      <c r="A885" s="108" t="s">
        <v>311</v>
      </c>
      <c r="B885" s="105" t="s">
        <v>225</v>
      </c>
      <c r="C885" s="115" t="s">
        <v>381</v>
      </c>
      <c r="D885" s="115" t="s">
        <v>263</v>
      </c>
      <c r="E885" s="115" t="s">
        <v>298</v>
      </c>
      <c r="F885" s="115" t="s">
        <v>418</v>
      </c>
      <c r="G885" s="115">
        <v>240</v>
      </c>
      <c r="H885" s="202">
        <v>114.6</v>
      </c>
    </row>
    <row r="886" spans="1:8" s="134" customFormat="1" ht="24" customHeight="1" hidden="1">
      <c r="A886" s="109" t="s">
        <v>411</v>
      </c>
      <c r="B886" s="105" t="s">
        <v>225</v>
      </c>
      <c r="C886" s="115" t="s">
        <v>381</v>
      </c>
      <c r="D886" s="115" t="s">
        <v>263</v>
      </c>
      <c r="E886" s="115" t="s">
        <v>298</v>
      </c>
      <c r="F886" s="115" t="s">
        <v>412</v>
      </c>
      <c r="G886" s="115"/>
      <c r="H886" s="202">
        <v>0</v>
      </c>
    </row>
    <row r="887" spans="1:8" s="134" customFormat="1" ht="20.25" customHeight="1" hidden="1">
      <c r="A887" s="109" t="s">
        <v>311</v>
      </c>
      <c r="B887" s="105" t="s">
        <v>225</v>
      </c>
      <c r="C887" s="115" t="s">
        <v>381</v>
      </c>
      <c r="D887" s="115" t="s">
        <v>263</v>
      </c>
      <c r="E887" s="115" t="s">
        <v>298</v>
      </c>
      <c r="F887" s="115" t="s">
        <v>412</v>
      </c>
      <c r="G887" s="115" t="s">
        <v>312</v>
      </c>
      <c r="H887" s="202">
        <v>0</v>
      </c>
    </row>
    <row r="888" spans="1:8" s="134" customFormat="1" ht="33" customHeight="1">
      <c r="A888" s="210" t="s">
        <v>1377</v>
      </c>
      <c r="B888" s="105" t="s">
        <v>225</v>
      </c>
      <c r="C888" s="115" t="s">
        <v>381</v>
      </c>
      <c r="D888" s="115" t="s">
        <v>263</v>
      </c>
      <c r="E888" s="115" t="s">
        <v>298</v>
      </c>
      <c r="F888" s="115" t="s">
        <v>1376</v>
      </c>
      <c r="G888" s="115"/>
      <c r="H888" s="202">
        <v>255</v>
      </c>
    </row>
    <row r="889" spans="1:8" s="134" customFormat="1" ht="30.75" customHeight="1">
      <c r="A889" s="210" t="s">
        <v>311</v>
      </c>
      <c r="B889" s="105" t="s">
        <v>225</v>
      </c>
      <c r="C889" s="115" t="s">
        <v>381</v>
      </c>
      <c r="D889" s="115" t="s">
        <v>263</v>
      </c>
      <c r="E889" s="115" t="s">
        <v>298</v>
      </c>
      <c r="F889" s="115" t="s">
        <v>1376</v>
      </c>
      <c r="G889" s="115" t="s">
        <v>312</v>
      </c>
      <c r="H889" s="202">
        <v>255</v>
      </c>
    </row>
    <row r="890" spans="1:8" s="134" customFormat="1" ht="24" customHeight="1" hidden="1">
      <c r="A890" s="109" t="s">
        <v>415</v>
      </c>
      <c r="B890" s="105" t="s">
        <v>225</v>
      </c>
      <c r="C890" s="115" t="s">
        <v>381</v>
      </c>
      <c r="D890" s="115" t="s">
        <v>263</v>
      </c>
      <c r="E890" s="115" t="s">
        <v>298</v>
      </c>
      <c r="F890" s="115" t="s">
        <v>416</v>
      </c>
      <c r="G890" s="115"/>
      <c r="H890" s="202">
        <v>0</v>
      </c>
    </row>
    <row r="891" spans="1:8" s="134" customFormat="1" ht="19.5" customHeight="1" hidden="1">
      <c r="A891" s="109" t="s">
        <v>311</v>
      </c>
      <c r="B891" s="105" t="s">
        <v>225</v>
      </c>
      <c r="C891" s="115" t="s">
        <v>381</v>
      </c>
      <c r="D891" s="115" t="s">
        <v>263</v>
      </c>
      <c r="E891" s="115" t="s">
        <v>298</v>
      </c>
      <c r="F891" s="115" t="s">
        <v>416</v>
      </c>
      <c r="G891" s="115" t="s">
        <v>312</v>
      </c>
      <c r="H891" s="202">
        <v>0</v>
      </c>
    </row>
    <row r="892" spans="1:8" s="134" customFormat="1" ht="18" customHeight="1">
      <c r="A892" s="109" t="s">
        <v>419</v>
      </c>
      <c r="B892" s="105" t="s">
        <v>225</v>
      </c>
      <c r="C892" s="115" t="s">
        <v>381</v>
      </c>
      <c r="D892" s="115" t="s">
        <v>263</v>
      </c>
      <c r="E892" s="115" t="s">
        <v>326</v>
      </c>
      <c r="F892" s="115" t="s">
        <v>301</v>
      </c>
      <c r="G892" s="115"/>
      <c r="H892" s="202">
        <v>643.0999999999999</v>
      </c>
    </row>
    <row r="893" spans="1:8" s="134" customFormat="1" ht="58.5" customHeight="1">
      <c r="A893" s="109" t="s">
        <v>420</v>
      </c>
      <c r="B893" s="105" t="s">
        <v>225</v>
      </c>
      <c r="C893" s="115" t="s">
        <v>381</v>
      </c>
      <c r="D893" s="115" t="s">
        <v>263</v>
      </c>
      <c r="E893" s="115" t="s">
        <v>326</v>
      </c>
      <c r="F893" s="115" t="s">
        <v>421</v>
      </c>
      <c r="G893" s="115"/>
      <c r="H893" s="202">
        <v>512.8</v>
      </c>
    </row>
    <row r="894" spans="1:8" s="134" customFormat="1" ht="12.75">
      <c r="A894" s="109" t="s">
        <v>305</v>
      </c>
      <c r="B894" s="105" t="s">
        <v>225</v>
      </c>
      <c r="C894" s="115" t="s">
        <v>381</v>
      </c>
      <c r="D894" s="115" t="s">
        <v>263</v>
      </c>
      <c r="E894" s="115" t="s">
        <v>326</v>
      </c>
      <c r="F894" s="115" t="s">
        <v>421</v>
      </c>
      <c r="G894" s="115" t="s">
        <v>306</v>
      </c>
      <c r="H894" s="202">
        <v>512.8</v>
      </c>
    </row>
    <row r="895" spans="1:8" s="134" customFormat="1" ht="57" customHeight="1">
      <c r="A895" s="109" t="s">
        <v>420</v>
      </c>
      <c r="B895" s="105" t="s">
        <v>225</v>
      </c>
      <c r="C895" s="115" t="s">
        <v>381</v>
      </c>
      <c r="D895" s="115" t="s">
        <v>263</v>
      </c>
      <c r="E895" s="115" t="s">
        <v>326</v>
      </c>
      <c r="F895" s="115" t="s">
        <v>422</v>
      </c>
      <c r="G895" s="115"/>
      <c r="H895" s="202">
        <v>130.3</v>
      </c>
    </row>
    <row r="896" spans="1:8" s="134" customFormat="1" ht="12.75">
      <c r="A896" s="109" t="s">
        <v>305</v>
      </c>
      <c r="B896" s="105" t="s">
        <v>225</v>
      </c>
      <c r="C896" s="115" t="s">
        <v>381</v>
      </c>
      <c r="D896" s="115" t="s">
        <v>263</v>
      </c>
      <c r="E896" s="115" t="s">
        <v>326</v>
      </c>
      <c r="F896" s="115" t="s">
        <v>422</v>
      </c>
      <c r="G896" s="115" t="s">
        <v>306</v>
      </c>
      <c r="H896" s="202">
        <v>130.3</v>
      </c>
    </row>
    <row r="897" spans="1:8" s="134" customFormat="1" ht="18.75" customHeight="1">
      <c r="A897" s="107" t="s">
        <v>820</v>
      </c>
      <c r="B897" s="103" t="s">
        <v>225</v>
      </c>
      <c r="C897" s="121" t="s">
        <v>821</v>
      </c>
      <c r="D897" s="121" t="s">
        <v>299</v>
      </c>
      <c r="E897" s="121" t="s">
        <v>300</v>
      </c>
      <c r="F897" s="121" t="s">
        <v>301</v>
      </c>
      <c r="G897" s="121"/>
      <c r="H897" s="200">
        <v>5657.9</v>
      </c>
    </row>
    <row r="898" spans="1:8" s="134" customFormat="1" ht="15" customHeight="1">
      <c r="A898" s="140" t="s">
        <v>788</v>
      </c>
      <c r="B898" s="103" t="s">
        <v>225</v>
      </c>
      <c r="C898" s="121" t="s">
        <v>821</v>
      </c>
      <c r="D898" s="121" t="s">
        <v>634</v>
      </c>
      <c r="E898" s="121" t="s">
        <v>300</v>
      </c>
      <c r="F898" s="121" t="s">
        <v>301</v>
      </c>
      <c r="G898" s="121"/>
      <c r="H898" s="200">
        <v>5657.9</v>
      </c>
    </row>
    <row r="899" spans="1:8" s="134" customFormat="1" ht="17.25" customHeight="1">
      <c r="A899" s="67" t="s">
        <v>788</v>
      </c>
      <c r="B899" s="105" t="s">
        <v>225</v>
      </c>
      <c r="C899" s="115" t="s">
        <v>821</v>
      </c>
      <c r="D899" s="115" t="s">
        <v>634</v>
      </c>
      <c r="E899" s="115" t="s">
        <v>298</v>
      </c>
      <c r="F899" s="115" t="s">
        <v>301</v>
      </c>
      <c r="G899" s="115"/>
      <c r="H899" s="202">
        <v>5657.9</v>
      </c>
    </row>
    <row r="900" spans="1:8" s="134" customFormat="1" ht="43.5" customHeight="1">
      <c r="A900" s="117" t="s">
        <v>413</v>
      </c>
      <c r="B900" s="105" t="s">
        <v>225</v>
      </c>
      <c r="C900" s="115" t="s">
        <v>821</v>
      </c>
      <c r="D900" s="115" t="s">
        <v>634</v>
      </c>
      <c r="E900" s="115" t="s">
        <v>298</v>
      </c>
      <c r="F900" s="115" t="s">
        <v>414</v>
      </c>
      <c r="G900" s="115"/>
      <c r="H900" s="202">
        <v>3710</v>
      </c>
    </row>
    <row r="901" spans="1:8" s="134" customFormat="1" ht="15.75" customHeight="1">
      <c r="A901" s="104" t="s">
        <v>317</v>
      </c>
      <c r="B901" s="105" t="s">
        <v>225</v>
      </c>
      <c r="C901" s="115" t="s">
        <v>821</v>
      </c>
      <c r="D901" s="115" t="s">
        <v>634</v>
      </c>
      <c r="E901" s="115" t="s">
        <v>298</v>
      </c>
      <c r="F901" s="115" t="s">
        <v>414</v>
      </c>
      <c r="G901" s="115" t="s">
        <v>306</v>
      </c>
      <c r="H901" s="202">
        <v>3710</v>
      </c>
    </row>
    <row r="902" spans="1:8" s="134" customFormat="1" ht="31.5" customHeight="1">
      <c r="A902" s="114" t="s">
        <v>870</v>
      </c>
      <c r="B902" s="105" t="s">
        <v>225</v>
      </c>
      <c r="C902" s="115" t="s">
        <v>821</v>
      </c>
      <c r="D902" s="115" t="s">
        <v>634</v>
      </c>
      <c r="E902" s="115" t="s">
        <v>298</v>
      </c>
      <c r="F902" s="115" t="s">
        <v>871</v>
      </c>
      <c r="G902" s="115"/>
      <c r="H902" s="202">
        <v>1947.9</v>
      </c>
    </row>
    <row r="903" spans="1:8" s="134" customFormat="1" ht="18" customHeight="1">
      <c r="A903" s="104" t="s">
        <v>317</v>
      </c>
      <c r="B903" s="105" t="s">
        <v>225</v>
      </c>
      <c r="C903" s="115" t="s">
        <v>821</v>
      </c>
      <c r="D903" s="115" t="s">
        <v>634</v>
      </c>
      <c r="E903" s="115" t="s">
        <v>298</v>
      </c>
      <c r="F903" s="115" t="s">
        <v>871</v>
      </c>
      <c r="G903" s="115" t="s">
        <v>306</v>
      </c>
      <c r="H903" s="202">
        <v>1947.9</v>
      </c>
    </row>
    <row r="904" spans="1:8" s="134" customFormat="1" ht="12.75">
      <c r="A904" s="107" t="s">
        <v>226</v>
      </c>
      <c r="B904" s="103" t="s">
        <v>227</v>
      </c>
      <c r="C904" s="121"/>
      <c r="D904" s="121"/>
      <c r="E904" s="121"/>
      <c r="F904" s="121"/>
      <c r="G904" s="121"/>
      <c r="H904" s="200">
        <v>343643.49999999994</v>
      </c>
    </row>
    <row r="905" spans="1:8" s="134" customFormat="1" ht="12.75">
      <c r="A905" s="107" t="s">
        <v>228</v>
      </c>
      <c r="B905" s="103" t="s">
        <v>229</v>
      </c>
      <c r="C905" s="121"/>
      <c r="D905" s="121"/>
      <c r="E905" s="121"/>
      <c r="F905" s="121"/>
      <c r="G905" s="121"/>
      <c r="H905" s="200">
        <v>12500</v>
      </c>
    </row>
    <row r="906" spans="1:8" s="145" customFormat="1" ht="38.25">
      <c r="A906" s="107" t="s">
        <v>562</v>
      </c>
      <c r="B906" s="103" t="s">
        <v>229</v>
      </c>
      <c r="C906" s="121" t="s">
        <v>563</v>
      </c>
      <c r="D906" s="121" t="s">
        <v>299</v>
      </c>
      <c r="E906" s="121" t="s">
        <v>300</v>
      </c>
      <c r="F906" s="121" t="s">
        <v>301</v>
      </c>
      <c r="G906" s="121"/>
      <c r="H906" s="200">
        <v>12500</v>
      </c>
    </row>
    <row r="907" spans="1:8" s="145" customFormat="1" ht="38.25" customHeight="1">
      <c r="A907" s="137" t="s">
        <v>564</v>
      </c>
      <c r="B907" s="103" t="s">
        <v>229</v>
      </c>
      <c r="C907" s="121" t="s">
        <v>563</v>
      </c>
      <c r="D907" s="121" t="s">
        <v>258</v>
      </c>
      <c r="E907" s="121" t="s">
        <v>300</v>
      </c>
      <c r="F907" s="121" t="s">
        <v>301</v>
      </c>
      <c r="G907" s="121"/>
      <c r="H907" s="200">
        <v>12500</v>
      </c>
    </row>
    <row r="908" spans="1:8" s="145" customFormat="1" ht="25.5">
      <c r="A908" s="114" t="s">
        <v>565</v>
      </c>
      <c r="B908" s="105" t="s">
        <v>229</v>
      </c>
      <c r="C908" s="115" t="s">
        <v>563</v>
      </c>
      <c r="D908" s="115" t="s">
        <v>258</v>
      </c>
      <c r="E908" s="115" t="s">
        <v>298</v>
      </c>
      <c r="F908" s="115" t="s">
        <v>301</v>
      </c>
      <c r="G908" s="115"/>
      <c r="H908" s="202">
        <v>12500</v>
      </c>
    </row>
    <row r="909" spans="1:8" s="116" customFormat="1" ht="12.75">
      <c r="A909" s="114" t="s">
        <v>566</v>
      </c>
      <c r="B909" s="105" t="s">
        <v>229</v>
      </c>
      <c r="C909" s="115" t="s">
        <v>563</v>
      </c>
      <c r="D909" s="115" t="s">
        <v>258</v>
      </c>
      <c r="E909" s="115" t="s">
        <v>298</v>
      </c>
      <c r="F909" s="115" t="s">
        <v>567</v>
      </c>
      <c r="G909" s="115"/>
      <c r="H909" s="202">
        <v>12500</v>
      </c>
    </row>
    <row r="910" spans="1:8" s="116" customFormat="1" ht="25.5">
      <c r="A910" s="114" t="s">
        <v>330</v>
      </c>
      <c r="B910" s="105" t="s">
        <v>229</v>
      </c>
      <c r="C910" s="115" t="s">
        <v>563</v>
      </c>
      <c r="D910" s="115" t="s">
        <v>258</v>
      </c>
      <c r="E910" s="115" t="s">
        <v>298</v>
      </c>
      <c r="F910" s="115" t="s">
        <v>567</v>
      </c>
      <c r="G910" s="115">
        <v>320</v>
      </c>
      <c r="H910" s="202">
        <v>12500</v>
      </c>
    </row>
    <row r="911" spans="1:8" s="134" customFormat="1" ht="12.75">
      <c r="A911" s="107" t="s">
        <v>230</v>
      </c>
      <c r="B911" s="103" t="s">
        <v>231</v>
      </c>
      <c r="C911" s="121"/>
      <c r="D911" s="121"/>
      <c r="E911" s="121"/>
      <c r="F911" s="121"/>
      <c r="G911" s="121"/>
      <c r="H911" s="200">
        <v>111458.7</v>
      </c>
    </row>
    <row r="912" spans="1:8" s="134" customFormat="1" ht="38.25">
      <c r="A912" s="107" t="s">
        <v>562</v>
      </c>
      <c r="B912" s="103" t="s">
        <v>231</v>
      </c>
      <c r="C912" s="121" t="s">
        <v>563</v>
      </c>
      <c r="D912" s="121" t="s">
        <v>299</v>
      </c>
      <c r="E912" s="121" t="s">
        <v>300</v>
      </c>
      <c r="F912" s="121" t="s">
        <v>301</v>
      </c>
      <c r="G912" s="121"/>
      <c r="H912" s="200">
        <v>110536.2</v>
      </c>
    </row>
    <row r="913" spans="1:8" s="116" customFormat="1" ht="36.75" customHeight="1">
      <c r="A913" s="137" t="s">
        <v>583</v>
      </c>
      <c r="B913" s="103" t="s">
        <v>231</v>
      </c>
      <c r="C913" s="121" t="s">
        <v>563</v>
      </c>
      <c r="D913" s="121" t="s">
        <v>260</v>
      </c>
      <c r="E913" s="121" t="s">
        <v>300</v>
      </c>
      <c r="F913" s="121" t="s">
        <v>301</v>
      </c>
      <c r="G913" s="121"/>
      <c r="H913" s="200">
        <v>108736.2</v>
      </c>
    </row>
    <row r="914" spans="1:8" s="116" customFormat="1" ht="99" customHeight="1">
      <c r="A914" s="114" t="s">
        <v>584</v>
      </c>
      <c r="B914" s="105" t="s">
        <v>231</v>
      </c>
      <c r="C914" s="115" t="s">
        <v>563</v>
      </c>
      <c r="D914" s="115" t="s">
        <v>260</v>
      </c>
      <c r="E914" s="115" t="s">
        <v>298</v>
      </c>
      <c r="F914" s="115" t="s">
        <v>301</v>
      </c>
      <c r="G914" s="115"/>
      <c r="H914" s="202">
        <v>105651.4</v>
      </c>
    </row>
    <row r="915" spans="1:8" s="120" customFormat="1" ht="25.5">
      <c r="A915" s="114" t="s">
        <v>932</v>
      </c>
      <c r="B915" s="105" t="s">
        <v>231</v>
      </c>
      <c r="C915" s="115" t="s">
        <v>563</v>
      </c>
      <c r="D915" s="115" t="s">
        <v>260</v>
      </c>
      <c r="E915" s="115" t="s">
        <v>298</v>
      </c>
      <c r="F915" s="115" t="s">
        <v>586</v>
      </c>
      <c r="G915" s="115"/>
      <c r="H915" s="202">
        <v>105651.4</v>
      </c>
    </row>
    <row r="916" spans="1:8" s="120" customFormat="1" ht="12.75">
      <c r="A916" s="114" t="s">
        <v>386</v>
      </c>
      <c r="B916" s="105" t="s">
        <v>231</v>
      </c>
      <c r="C916" s="115" t="s">
        <v>563</v>
      </c>
      <c r="D916" s="115" t="s">
        <v>260</v>
      </c>
      <c r="E916" s="115" t="s">
        <v>298</v>
      </c>
      <c r="F916" s="115" t="s">
        <v>586</v>
      </c>
      <c r="G916" s="115">
        <v>110</v>
      </c>
      <c r="H916" s="202">
        <v>24012.300000000003</v>
      </c>
    </row>
    <row r="917" spans="1:8" s="120" customFormat="1" ht="25.5">
      <c r="A917" s="114" t="s">
        <v>311</v>
      </c>
      <c r="B917" s="105" t="s">
        <v>231</v>
      </c>
      <c r="C917" s="115" t="s">
        <v>563</v>
      </c>
      <c r="D917" s="115" t="s">
        <v>260</v>
      </c>
      <c r="E917" s="115" t="s">
        <v>298</v>
      </c>
      <c r="F917" s="115" t="s">
        <v>586</v>
      </c>
      <c r="G917" s="115">
        <v>240</v>
      </c>
      <c r="H917" s="202">
        <v>5920.1</v>
      </c>
    </row>
    <row r="918" spans="1:8" s="120" customFormat="1" ht="18" customHeight="1">
      <c r="A918" s="114" t="s">
        <v>396</v>
      </c>
      <c r="B918" s="105" t="s">
        <v>231</v>
      </c>
      <c r="C918" s="115" t="s">
        <v>563</v>
      </c>
      <c r="D918" s="115" t="s">
        <v>260</v>
      </c>
      <c r="E918" s="115" t="s">
        <v>298</v>
      </c>
      <c r="F918" s="115" t="s">
        <v>586</v>
      </c>
      <c r="G918" s="115">
        <v>610</v>
      </c>
      <c r="H918" s="202">
        <v>75663.99999999999</v>
      </c>
    </row>
    <row r="919" spans="1:8" s="120" customFormat="1" ht="20.25" customHeight="1">
      <c r="A919" s="114" t="s">
        <v>387</v>
      </c>
      <c r="B919" s="105" t="s">
        <v>231</v>
      </c>
      <c r="C919" s="115" t="s">
        <v>563</v>
      </c>
      <c r="D919" s="115" t="s">
        <v>260</v>
      </c>
      <c r="E919" s="115" t="s">
        <v>298</v>
      </c>
      <c r="F919" s="115" t="s">
        <v>586</v>
      </c>
      <c r="G919" s="115">
        <v>850</v>
      </c>
      <c r="H919" s="202">
        <v>55</v>
      </c>
    </row>
    <row r="920" spans="1:8" s="120" customFormat="1" ht="32.25" customHeight="1">
      <c r="A920" s="112" t="s">
        <v>587</v>
      </c>
      <c r="B920" s="105" t="s">
        <v>231</v>
      </c>
      <c r="C920" s="115" t="s">
        <v>563</v>
      </c>
      <c r="D920" s="115" t="s">
        <v>260</v>
      </c>
      <c r="E920" s="115" t="s">
        <v>326</v>
      </c>
      <c r="F920" s="115" t="s">
        <v>301</v>
      </c>
      <c r="G920" s="115"/>
      <c r="H920" s="202">
        <v>3084.8</v>
      </c>
    </row>
    <row r="921" spans="1:8" s="120" customFormat="1" ht="16.5" customHeight="1">
      <c r="A921" s="112" t="s">
        <v>467</v>
      </c>
      <c r="B921" s="105" t="s">
        <v>231</v>
      </c>
      <c r="C921" s="115" t="s">
        <v>563</v>
      </c>
      <c r="D921" s="115" t="s">
        <v>260</v>
      </c>
      <c r="E921" s="115" t="s">
        <v>326</v>
      </c>
      <c r="F921" s="115" t="s">
        <v>410</v>
      </c>
      <c r="G921" s="115"/>
      <c r="H921" s="202">
        <v>3084.8</v>
      </c>
    </row>
    <row r="922" spans="1:8" s="120" customFormat="1" ht="12.75">
      <c r="A922" s="113" t="s">
        <v>396</v>
      </c>
      <c r="B922" s="105" t="s">
        <v>231</v>
      </c>
      <c r="C922" s="115" t="s">
        <v>563</v>
      </c>
      <c r="D922" s="115" t="s">
        <v>260</v>
      </c>
      <c r="E922" s="115" t="s">
        <v>326</v>
      </c>
      <c r="F922" s="115" t="s">
        <v>410</v>
      </c>
      <c r="G922" s="115" t="s">
        <v>397</v>
      </c>
      <c r="H922" s="202">
        <v>3084.8</v>
      </c>
    </row>
    <row r="923" spans="1:8" s="120" customFormat="1" ht="38.25" hidden="1">
      <c r="A923" s="117" t="s">
        <v>413</v>
      </c>
      <c r="B923" s="105" t="s">
        <v>231</v>
      </c>
      <c r="C923" s="115" t="s">
        <v>563</v>
      </c>
      <c r="D923" s="115" t="s">
        <v>260</v>
      </c>
      <c r="E923" s="115" t="s">
        <v>326</v>
      </c>
      <c r="F923" s="115" t="s">
        <v>414</v>
      </c>
      <c r="G923" s="115"/>
      <c r="H923" s="203">
        <v>0</v>
      </c>
    </row>
    <row r="924" spans="1:8" s="120" customFormat="1" ht="35.25" customHeight="1" hidden="1">
      <c r="A924" s="113" t="s">
        <v>396</v>
      </c>
      <c r="B924" s="105" t="s">
        <v>231</v>
      </c>
      <c r="C924" s="115" t="s">
        <v>563</v>
      </c>
      <c r="D924" s="115" t="s">
        <v>260</v>
      </c>
      <c r="E924" s="115" t="s">
        <v>326</v>
      </c>
      <c r="F924" s="115" t="s">
        <v>414</v>
      </c>
      <c r="G924" s="115" t="s">
        <v>397</v>
      </c>
      <c r="H924" s="202">
        <v>0</v>
      </c>
    </row>
    <row r="925" spans="1:8" s="120" customFormat="1" ht="25.5">
      <c r="A925" s="137" t="s">
        <v>628</v>
      </c>
      <c r="B925" s="103" t="s">
        <v>231</v>
      </c>
      <c r="C925" s="121" t="s">
        <v>563</v>
      </c>
      <c r="D925" s="121" t="s">
        <v>483</v>
      </c>
      <c r="E925" s="121" t="s">
        <v>300</v>
      </c>
      <c r="F925" s="121" t="s">
        <v>301</v>
      </c>
      <c r="G925" s="121"/>
      <c r="H925" s="200">
        <v>1800</v>
      </c>
    </row>
    <row r="926" spans="1:8" s="120" customFormat="1" ht="48" customHeight="1">
      <c r="A926" s="113" t="s">
        <v>629</v>
      </c>
      <c r="B926" s="105" t="s">
        <v>231</v>
      </c>
      <c r="C926" s="115" t="s">
        <v>563</v>
      </c>
      <c r="D926" s="115" t="s">
        <v>483</v>
      </c>
      <c r="E926" s="115" t="s">
        <v>326</v>
      </c>
      <c r="F926" s="115" t="s">
        <v>301</v>
      </c>
      <c r="G926" s="115"/>
      <c r="H926" s="202">
        <v>1800</v>
      </c>
    </row>
    <row r="927" spans="1:8" s="120" customFormat="1" ht="31.5" customHeight="1">
      <c r="A927" s="173" t="s">
        <v>1059</v>
      </c>
      <c r="B927" s="105" t="s">
        <v>231</v>
      </c>
      <c r="C927" s="115" t="s">
        <v>563</v>
      </c>
      <c r="D927" s="115" t="s">
        <v>483</v>
      </c>
      <c r="E927" s="115" t="s">
        <v>326</v>
      </c>
      <c r="F927" s="115" t="s">
        <v>1058</v>
      </c>
      <c r="G927" s="115"/>
      <c r="H927" s="202">
        <v>1620</v>
      </c>
    </row>
    <row r="928" spans="1:8" s="120" customFormat="1" ht="20.25" customHeight="1">
      <c r="A928" s="173" t="s">
        <v>396</v>
      </c>
      <c r="B928" s="105" t="s">
        <v>231</v>
      </c>
      <c r="C928" s="115" t="s">
        <v>563</v>
      </c>
      <c r="D928" s="115" t="s">
        <v>483</v>
      </c>
      <c r="E928" s="115" t="s">
        <v>326</v>
      </c>
      <c r="F928" s="115" t="s">
        <v>1058</v>
      </c>
      <c r="G928" s="115" t="s">
        <v>397</v>
      </c>
      <c r="H928" s="202">
        <v>1620</v>
      </c>
    </row>
    <row r="929" spans="1:8" s="120" customFormat="1" ht="31.5" customHeight="1">
      <c r="A929" s="113" t="s">
        <v>1011</v>
      </c>
      <c r="B929" s="105" t="s">
        <v>231</v>
      </c>
      <c r="C929" s="115" t="s">
        <v>563</v>
      </c>
      <c r="D929" s="115" t="s">
        <v>483</v>
      </c>
      <c r="E929" s="115" t="s">
        <v>326</v>
      </c>
      <c r="F929" s="115" t="s">
        <v>635</v>
      </c>
      <c r="G929" s="115"/>
      <c r="H929" s="202">
        <v>180</v>
      </c>
    </row>
    <row r="930" spans="1:8" s="120" customFormat="1" ht="12.75">
      <c r="A930" s="113" t="s">
        <v>396</v>
      </c>
      <c r="B930" s="105" t="s">
        <v>231</v>
      </c>
      <c r="C930" s="115" t="s">
        <v>563</v>
      </c>
      <c r="D930" s="115" t="s">
        <v>483</v>
      </c>
      <c r="E930" s="115" t="s">
        <v>326</v>
      </c>
      <c r="F930" s="115" t="s">
        <v>635</v>
      </c>
      <c r="G930" s="115" t="s">
        <v>397</v>
      </c>
      <c r="H930" s="202">
        <v>180</v>
      </c>
    </row>
    <row r="931" spans="1:8" s="120" customFormat="1" ht="12.75">
      <c r="A931" s="107" t="s">
        <v>820</v>
      </c>
      <c r="B931" s="103" t="s">
        <v>231</v>
      </c>
      <c r="C931" s="121" t="s">
        <v>821</v>
      </c>
      <c r="D931" s="121" t="s">
        <v>299</v>
      </c>
      <c r="E931" s="121" t="s">
        <v>300</v>
      </c>
      <c r="F931" s="121" t="s">
        <v>301</v>
      </c>
      <c r="G931" s="121"/>
      <c r="H931" s="200">
        <v>922.5</v>
      </c>
    </row>
    <row r="932" spans="1:8" s="120" customFormat="1" ht="12.75">
      <c r="A932" s="107" t="s">
        <v>788</v>
      </c>
      <c r="B932" s="103" t="s">
        <v>231</v>
      </c>
      <c r="C932" s="121" t="s">
        <v>821</v>
      </c>
      <c r="D932" s="121" t="s">
        <v>634</v>
      </c>
      <c r="E932" s="121" t="s">
        <v>300</v>
      </c>
      <c r="F932" s="121" t="s">
        <v>301</v>
      </c>
      <c r="G932" s="121"/>
      <c r="H932" s="200">
        <v>922.5</v>
      </c>
    </row>
    <row r="933" spans="1:8" s="120" customFormat="1" ht="12.75">
      <c r="A933" s="109" t="s">
        <v>788</v>
      </c>
      <c r="B933" s="105" t="s">
        <v>231</v>
      </c>
      <c r="C933" s="115" t="s">
        <v>821</v>
      </c>
      <c r="D933" s="115" t="s">
        <v>634</v>
      </c>
      <c r="E933" s="115" t="s">
        <v>298</v>
      </c>
      <c r="F933" s="115" t="s">
        <v>301</v>
      </c>
      <c r="G933" s="115"/>
      <c r="H933" s="202">
        <v>922.5</v>
      </c>
    </row>
    <row r="934" spans="1:8" s="120" customFormat="1" ht="57" customHeight="1">
      <c r="A934" s="113" t="s">
        <v>1010</v>
      </c>
      <c r="B934" s="105" t="s">
        <v>231</v>
      </c>
      <c r="C934" s="115" t="s">
        <v>821</v>
      </c>
      <c r="D934" s="115" t="s">
        <v>634</v>
      </c>
      <c r="E934" s="115" t="s">
        <v>298</v>
      </c>
      <c r="F934" s="115" t="s">
        <v>844</v>
      </c>
      <c r="G934" s="115"/>
      <c r="H934" s="202">
        <v>922.5</v>
      </c>
    </row>
    <row r="935" spans="1:8" s="120" customFormat="1" ht="12.75">
      <c r="A935" s="113" t="s">
        <v>396</v>
      </c>
      <c r="B935" s="105" t="s">
        <v>231</v>
      </c>
      <c r="C935" s="115" t="s">
        <v>821</v>
      </c>
      <c r="D935" s="115" t="s">
        <v>634</v>
      </c>
      <c r="E935" s="115" t="s">
        <v>298</v>
      </c>
      <c r="F935" s="115" t="s">
        <v>844</v>
      </c>
      <c r="G935" s="115" t="s">
        <v>397</v>
      </c>
      <c r="H935" s="202">
        <v>922.5</v>
      </c>
    </row>
    <row r="936" spans="1:8" s="134" customFormat="1" ht="12.75">
      <c r="A936" s="107" t="s">
        <v>232</v>
      </c>
      <c r="B936" s="103" t="s">
        <v>233</v>
      </c>
      <c r="C936" s="121"/>
      <c r="D936" s="121"/>
      <c r="E936" s="121"/>
      <c r="F936" s="121"/>
      <c r="G936" s="121"/>
      <c r="H936" s="200">
        <v>84904.9</v>
      </c>
    </row>
    <row r="937" spans="1:8" s="145" customFormat="1" ht="47.25" customHeight="1">
      <c r="A937" s="107" t="s">
        <v>325</v>
      </c>
      <c r="B937" s="103" t="s">
        <v>233</v>
      </c>
      <c r="C937" s="121" t="s">
        <v>326</v>
      </c>
      <c r="D937" s="121" t="s">
        <v>299</v>
      </c>
      <c r="E937" s="121" t="s">
        <v>300</v>
      </c>
      <c r="F937" s="121" t="s">
        <v>301</v>
      </c>
      <c r="G937" s="121"/>
      <c r="H937" s="200">
        <v>5056.799999999999</v>
      </c>
    </row>
    <row r="938" spans="1:8" s="145" customFormat="1" ht="33" customHeight="1" hidden="1">
      <c r="A938" s="107" t="s">
        <v>327</v>
      </c>
      <c r="B938" s="103" t="s">
        <v>233</v>
      </c>
      <c r="C938" s="121" t="s">
        <v>326</v>
      </c>
      <c r="D938" s="121" t="s">
        <v>260</v>
      </c>
      <c r="E938" s="121" t="s">
        <v>300</v>
      </c>
      <c r="F938" s="121" t="s">
        <v>301</v>
      </c>
      <c r="G938" s="121"/>
      <c r="H938" s="200">
        <v>0</v>
      </c>
    </row>
    <row r="939" spans="1:8" s="145" customFormat="1" ht="33" customHeight="1" hidden="1">
      <c r="A939" s="67" t="s">
        <v>328</v>
      </c>
      <c r="B939" s="105" t="s">
        <v>233</v>
      </c>
      <c r="C939" s="115" t="s">
        <v>326</v>
      </c>
      <c r="D939" s="115" t="s">
        <v>260</v>
      </c>
      <c r="E939" s="115" t="s">
        <v>298</v>
      </c>
      <c r="F939" s="115" t="s">
        <v>301</v>
      </c>
      <c r="G939" s="121"/>
      <c r="H939" s="202">
        <v>0</v>
      </c>
    </row>
    <row r="940" spans="1:8" s="145" customFormat="1" ht="34.5" customHeight="1" hidden="1">
      <c r="A940" s="67" t="s">
        <v>1009</v>
      </c>
      <c r="B940" s="105" t="s">
        <v>233</v>
      </c>
      <c r="C940" s="115" t="s">
        <v>326</v>
      </c>
      <c r="D940" s="115" t="s">
        <v>260</v>
      </c>
      <c r="E940" s="115" t="s">
        <v>298</v>
      </c>
      <c r="F940" s="115" t="s">
        <v>329</v>
      </c>
      <c r="G940" s="121"/>
      <c r="H940" s="202">
        <v>0</v>
      </c>
    </row>
    <row r="941" spans="1:8" s="145" customFormat="1" ht="34.5" customHeight="1" hidden="1">
      <c r="A941" s="67" t="s">
        <v>330</v>
      </c>
      <c r="B941" s="105" t="s">
        <v>233</v>
      </c>
      <c r="C941" s="115" t="s">
        <v>326</v>
      </c>
      <c r="D941" s="115" t="s">
        <v>260</v>
      </c>
      <c r="E941" s="115" t="s">
        <v>298</v>
      </c>
      <c r="F941" s="115" t="s">
        <v>329</v>
      </c>
      <c r="G941" s="115" t="s">
        <v>331</v>
      </c>
      <c r="H941" s="202">
        <v>0</v>
      </c>
    </row>
    <row r="942" spans="1:8" s="145" customFormat="1" ht="29.25" customHeight="1" hidden="1">
      <c r="A942" s="67" t="s">
        <v>1009</v>
      </c>
      <c r="B942" s="105" t="s">
        <v>233</v>
      </c>
      <c r="C942" s="115" t="s">
        <v>326</v>
      </c>
      <c r="D942" s="115" t="s">
        <v>260</v>
      </c>
      <c r="E942" s="115" t="s">
        <v>298</v>
      </c>
      <c r="F942" s="115" t="s">
        <v>332</v>
      </c>
      <c r="G942" s="121"/>
      <c r="H942" s="202">
        <v>0</v>
      </c>
    </row>
    <row r="943" spans="1:8" s="145" customFormat="1" ht="39" customHeight="1" hidden="1">
      <c r="A943" s="67" t="s">
        <v>330</v>
      </c>
      <c r="B943" s="105" t="s">
        <v>233</v>
      </c>
      <c r="C943" s="115" t="s">
        <v>326</v>
      </c>
      <c r="D943" s="115" t="s">
        <v>260</v>
      </c>
      <c r="E943" s="115" t="s">
        <v>298</v>
      </c>
      <c r="F943" s="115" t="s">
        <v>332</v>
      </c>
      <c r="G943" s="115" t="s">
        <v>331</v>
      </c>
      <c r="H943" s="202">
        <v>0</v>
      </c>
    </row>
    <row r="944" spans="1:8" s="120" customFormat="1" ht="59.25" customHeight="1">
      <c r="A944" s="150" t="s">
        <v>338</v>
      </c>
      <c r="B944" s="103" t="s">
        <v>233</v>
      </c>
      <c r="C944" s="121" t="s">
        <v>326</v>
      </c>
      <c r="D944" s="121" t="s">
        <v>263</v>
      </c>
      <c r="E944" s="121" t="s">
        <v>300</v>
      </c>
      <c r="F944" s="121" t="s">
        <v>301</v>
      </c>
      <c r="G944" s="121"/>
      <c r="H944" s="200">
        <v>5056.799999999999</v>
      </c>
    </row>
    <row r="945" spans="1:8" s="120" customFormat="1" ht="32.25" customHeight="1">
      <c r="A945" s="104" t="s">
        <v>339</v>
      </c>
      <c r="B945" s="105" t="s">
        <v>233</v>
      </c>
      <c r="C945" s="115" t="s">
        <v>326</v>
      </c>
      <c r="D945" s="115" t="s">
        <v>263</v>
      </c>
      <c r="E945" s="115" t="s">
        <v>298</v>
      </c>
      <c r="F945" s="115" t="s">
        <v>301</v>
      </c>
      <c r="G945" s="115"/>
      <c r="H945" s="202">
        <v>2688.2999999999997</v>
      </c>
    </row>
    <row r="946" spans="1:8" s="120" customFormat="1" ht="33" customHeight="1" hidden="1">
      <c r="A946" s="104" t="s">
        <v>340</v>
      </c>
      <c r="B946" s="105" t="s">
        <v>233</v>
      </c>
      <c r="C946" s="115" t="s">
        <v>326</v>
      </c>
      <c r="D946" s="115" t="s">
        <v>263</v>
      </c>
      <c r="E946" s="115" t="s">
        <v>298</v>
      </c>
      <c r="F946" s="115" t="s">
        <v>341</v>
      </c>
      <c r="G946" s="115"/>
      <c r="H946" s="202">
        <v>0</v>
      </c>
    </row>
    <row r="947" spans="1:8" s="120" customFormat="1" ht="33" customHeight="1" hidden="1">
      <c r="A947" s="104" t="s">
        <v>330</v>
      </c>
      <c r="B947" s="105" t="s">
        <v>233</v>
      </c>
      <c r="C947" s="115" t="s">
        <v>326</v>
      </c>
      <c r="D947" s="115" t="s">
        <v>263</v>
      </c>
      <c r="E947" s="115" t="s">
        <v>298</v>
      </c>
      <c r="F947" s="115" t="s">
        <v>341</v>
      </c>
      <c r="G947" s="115" t="s">
        <v>331</v>
      </c>
      <c r="H947" s="202">
        <v>0</v>
      </c>
    </row>
    <row r="948" spans="1:8" s="120" customFormat="1" ht="33.75" customHeight="1" hidden="1">
      <c r="A948" s="104" t="s">
        <v>342</v>
      </c>
      <c r="B948" s="105" t="s">
        <v>233</v>
      </c>
      <c r="C948" s="115" t="s">
        <v>326</v>
      </c>
      <c r="D948" s="115" t="s">
        <v>263</v>
      </c>
      <c r="E948" s="115" t="s">
        <v>298</v>
      </c>
      <c r="F948" s="115" t="s">
        <v>343</v>
      </c>
      <c r="G948" s="115"/>
      <c r="H948" s="202">
        <v>0</v>
      </c>
    </row>
    <row r="949" spans="1:8" s="120" customFormat="1" ht="36" customHeight="1" hidden="1">
      <c r="A949" s="104" t="s">
        <v>330</v>
      </c>
      <c r="B949" s="105" t="s">
        <v>233</v>
      </c>
      <c r="C949" s="115" t="s">
        <v>326</v>
      </c>
      <c r="D949" s="115" t="s">
        <v>263</v>
      </c>
      <c r="E949" s="115" t="s">
        <v>298</v>
      </c>
      <c r="F949" s="115" t="s">
        <v>343</v>
      </c>
      <c r="G949" s="115" t="s">
        <v>331</v>
      </c>
      <c r="H949" s="202">
        <v>0</v>
      </c>
    </row>
    <row r="950" spans="1:8" s="120" customFormat="1" ht="54.75" customHeight="1">
      <c r="A950" s="104" t="s">
        <v>344</v>
      </c>
      <c r="B950" s="105" t="s">
        <v>233</v>
      </c>
      <c r="C950" s="115" t="s">
        <v>326</v>
      </c>
      <c r="D950" s="115" t="s">
        <v>263</v>
      </c>
      <c r="E950" s="115" t="s">
        <v>298</v>
      </c>
      <c r="F950" s="115" t="s">
        <v>345</v>
      </c>
      <c r="G950" s="115"/>
      <c r="H950" s="202">
        <v>2688.2999999999997</v>
      </c>
    </row>
    <row r="951" spans="1:8" s="120" customFormat="1" ht="30" customHeight="1" hidden="1">
      <c r="A951" s="104" t="s">
        <v>330</v>
      </c>
      <c r="B951" s="105" t="s">
        <v>233</v>
      </c>
      <c r="C951" s="115" t="s">
        <v>326</v>
      </c>
      <c r="D951" s="115" t="s">
        <v>263</v>
      </c>
      <c r="E951" s="115" t="s">
        <v>298</v>
      </c>
      <c r="F951" s="115" t="s">
        <v>345</v>
      </c>
      <c r="G951" s="115">
        <v>320</v>
      </c>
      <c r="H951" s="202">
        <v>0</v>
      </c>
    </row>
    <row r="952" spans="1:8" s="120" customFormat="1" ht="18" customHeight="1">
      <c r="A952" s="104" t="s">
        <v>346</v>
      </c>
      <c r="B952" s="105" t="s">
        <v>233</v>
      </c>
      <c r="C952" s="115" t="s">
        <v>326</v>
      </c>
      <c r="D952" s="115" t="s">
        <v>263</v>
      </c>
      <c r="E952" s="115" t="s">
        <v>298</v>
      </c>
      <c r="F952" s="115" t="s">
        <v>345</v>
      </c>
      <c r="G952" s="115" t="s">
        <v>347</v>
      </c>
      <c r="H952" s="202">
        <v>2688.2999999999997</v>
      </c>
    </row>
    <row r="953" spans="1:8" s="116" customFormat="1" ht="51" hidden="1">
      <c r="A953" s="151" t="s">
        <v>348</v>
      </c>
      <c r="B953" s="105" t="s">
        <v>233</v>
      </c>
      <c r="C953" s="115" t="s">
        <v>326</v>
      </c>
      <c r="D953" s="115" t="s">
        <v>263</v>
      </c>
      <c r="E953" s="115" t="s">
        <v>298</v>
      </c>
      <c r="F953" s="115" t="s">
        <v>349</v>
      </c>
      <c r="G953" s="115"/>
      <c r="H953" s="202">
        <v>0</v>
      </c>
    </row>
    <row r="954" spans="1:8" s="116" customFormat="1" ht="25.5" hidden="1">
      <c r="A954" s="104" t="s">
        <v>330</v>
      </c>
      <c r="B954" s="105" t="s">
        <v>233</v>
      </c>
      <c r="C954" s="115" t="s">
        <v>326</v>
      </c>
      <c r="D954" s="115" t="s">
        <v>263</v>
      </c>
      <c r="E954" s="115" t="s">
        <v>298</v>
      </c>
      <c r="F954" s="115" t="s">
        <v>349</v>
      </c>
      <c r="G954" s="115">
        <v>320</v>
      </c>
      <c r="H954" s="202">
        <v>0</v>
      </c>
    </row>
    <row r="955" spans="1:8" s="116" customFormat="1" ht="16.5" customHeight="1" hidden="1">
      <c r="A955" s="104" t="s">
        <v>346</v>
      </c>
      <c r="B955" s="105" t="s">
        <v>233</v>
      </c>
      <c r="C955" s="115" t="s">
        <v>326</v>
      </c>
      <c r="D955" s="115" t="s">
        <v>263</v>
      </c>
      <c r="E955" s="115" t="s">
        <v>298</v>
      </c>
      <c r="F955" s="115" t="s">
        <v>349</v>
      </c>
      <c r="G955" s="115" t="s">
        <v>347</v>
      </c>
      <c r="H955" s="202">
        <v>0</v>
      </c>
    </row>
    <row r="956" spans="1:8" s="116" customFormat="1" ht="33.75" customHeight="1">
      <c r="A956" s="104" t="s">
        <v>354</v>
      </c>
      <c r="B956" s="105" t="s">
        <v>233</v>
      </c>
      <c r="C956" s="115" t="s">
        <v>326</v>
      </c>
      <c r="D956" s="115" t="s">
        <v>263</v>
      </c>
      <c r="E956" s="115" t="s">
        <v>326</v>
      </c>
      <c r="F956" s="115" t="s">
        <v>301</v>
      </c>
      <c r="G956" s="115"/>
      <c r="H956" s="202">
        <v>2368.5</v>
      </c>
    </row>
    <row r="957" spans="1:8" s="116" customFormat="1" ht="28.5" customHeight="1">
      <c r="A957" s="112" t="s">
        <v>355</v>
      </c>
      <c r="B957" s="105" t="s">
        <v>233</v>
      </c>
      <c r="C957" s="115" t="s">
        <v>326</v>
      </c>
      <c r="D957" s="115" t="s">
        <v>263</v>
      </c>
      <c r="E957" s="115" t="s">
        <v>326</v>
      </c>
      <c r="F957" s="115" t="s">
        <v>356</v>
      </c>
      <c r="G957" s="115"/>
      <c r="H957" s="202">
        <v>2368.5</v>
      </c>
    </row>
    <row r="958" spans="1:8" s="116" customFormat="1" ht="15" customHeight="1">
      <c r="A958" s="113" t="s">
        <v>357</v>
      </c>
      <c r="B958" s="105" t="s">
        <v>233</v>
      </c>
      <c r="C958" s="115" t="s">
        <v>326</v>
      </c>
      <c r="D958" s="115" t="s">
        <v>263</v>
      </c>
      <c r="E958" s="115" t="s">
        <v>326</v>
      </c>
      <c r="F958" s="115" t="s">
        <v>356</v>
      </c>
      <c r="G958" s="115" t="s">
        <v>358</v>
      </c>
      <c r="H958" s="202">
        <v>2368.5</v>
      </c>
    </row>
    <row r="959" spans="1:8" ht="36" customHeight="1">
      <c r="A959" s="107" t="s">
        <v>453</v>
      </c>
      <c r="B959" s="103" t="s">
        <v>233</v>
      </c>
      <c r="C959" s="121" t="s">
        <v>454</v>
      </c>
      <c r="D959" s="121" t="s">
        <v>299</v>
      </c>
      <c r="E959" s="121" t="s">
        <v>300</v>
      </c>
      <c r="F959" s="121" t="s">
        <v>301</v>
      </c>
      <c r="G959" s="121"/>
      <c r="H959" s="200">
        <v>38103.2</v>
      </c>
    </row>
    <row r="960" spans="1:8" ht="38.25">
      <c r="A960" s="108" t="s">
        <v>472</v>
      </c>
      <c r="B960" s="105" t="s">
        <v>233</v>
      </c>
      <c r="C960" s="115" t="s">
        <v>454</v>
      </c>
      <c r="D960" s="115" t="s">
        <v>260</v>
      </c>
      <c r="E960" s="115" t="s">
        <v>300</v>
      </c>
      <c r="F960" s="115" t="s">
        <v>301</v>
      </c>
      <c r="G960" s="115"/>
      <c r="H960" s="202">
        <v>38103.2</v>
      </c>
    </row>
    <row r="961" spans="1:8" ht="12.75">
      <c r="A961" s="114" t="s">
        <v>484</v>
      </c>
      <c r="B961" s="105" t="s">
        <v>233</v>
      </c>
      <c r="C961" s="115" t="s">
        <v>454</v>
      </c>
      <c r="D961" s="115" t="s">
        <v>260</v>
      </c>
      <c r="E961" s="115" t="s">
        <v>365</v>
      </c>
      <c r="F961" s="115" t="s">
        <v>301</v>
      </c>
      <c r="G961" s="115"/>
      <c r="H961" s="202">
        <v>38103.2</v>
      </c>
    </row>
    <row r="962" spans="1:8" ht="95.25" customHeight="1">
      <c r="A962" s="114" t="s">
        <v>485</v>
      </c>
      <c r="B962" s="105" t="s">
        <v>233</v>
      </c>
      <c r="C962" s="105" t="s">
        <v>454</v>
      </c>
      <c r="D962" s="105" t="s">
        <v>260</v>
      </c>
      <c r="E962" s="115" t="s">
        <v>365</v>
      </c>
      <c r="F962" s="105" t="s">
        <v>486</v>
      </c>
      <c r="G962" s="115"/>
      <c r="H962" s="202">
        <v>38103.2</v>
      </c>
    </row>
    <row r="963" spans="1:8" ht="12.75">
      <c r="A963" s="67" t="s">
        <v>396</v>
      </c>
      <c r="B963" s="105" t="s">
        <v>233</v>
      </c>
      <c r="C963" s="105" t="s">
        <v>454</v>
      </c>
      <c r="D963" s="105" t="s">
        <v>260</v>
      </c>
      <c r="E963" s="115" t="s">
        <v>365</v>
      </c>
      <c r="F963" s="105" t="s">
        <v>486</v>
      </c>
      <c r="G963" s="115">
        <v>610</v>
      </c>
      <c r="H963" s="202">
        <v>38103.2</v>
      </c>
    </row>
    <row r="964" spans="1:8" s="116" customFormat="1" ht="45" customHeight="1">
      <c r="A964" s="107" t="s">
        <v>562</v>
      </c>
      <c r="B964" s="103" t="s">
        <v>233</v>
      </c>
      <c r="C964" s="121" t="s">
        <v>563</v>
      </c>
      <c r="D964" s="121" t="s">
        <v>299</v>
      </c>
      <c r="E964" s="121" t="s">
        <v>300</v>
      </c>
      <c r="F964" s="121" t="s">
        <v>301</v>
      </c>
      <c r="G964" s="121"/>
      <c r="H964" s="200">
        <v>41744.899999999994</v>
      </c>
    </row>
    <row r="965" spans="1:8" s="120" customFormat="1" ht="39" customHeight="1">
      <c r="A965" s="137" t="s">
        <v>564</v>
      </c>
      <c r="B965" s="103" t="s">
        <v>233</v>
      </c>
      <c r="C965" s="121" t="s">
        <v>563</v>
      </c>
      <c r="D965" s="121" t="s">
        <v>258</v>
      </c>
      <c r="E965" s="121" t="s">
        <v>300</v>
      </c>
      <c r="F965" s="121" t="s">
        <v>301</v>
      </c>
      <c r="G965" s="121"/>
      <c r="H965" s="200">
        <v>38643.49999999999</v>
      </c>
    </row>
    <row r="966" spans="1:8" s="116" customFormat="1" ht="25.5">
      <c r="A966" s="114" t="s">
        <v>565</v>
      </c>
      <c r="B966" s="105" t="s">
        <v>233</v>
      </c>
      <c r="C966" s="115" t="s">
        <v>563</v>
      </c>
      <c r="D966" s="115" t="s">
        <v>258</v>
      </c>
      <c r="E966" s="115" t="s">
        <v>298</v>
      </c>
      <c r="F966" s="115" t="s">
        <v>301</v>
      </c>
      <c r="G966" s="115"/>
      <c r="H966" s="202">
        <v>38643.49999999999</v>
      </c>
    </row>
    <row r="967" spans="1:8" s="116" customFormat="1" ht="32.25" customHeight="1">
      <c r="A967" s="114" t="s">
        <v>568</v>
      </c>
      <c r="B967" s="105" t="s">
        <v>233</v>
      </c>
      <c r="C967" s="115" t="s">
        <v>563</v>
      </c>
      <c r="D967" s="115" t="s">
        <v>258</v>
      </c>
      <c r="E967" s="115" t="s">
        <v>298</v>
      </c>
      <c r="F967" s="115" t="s">
        <v>933</v>
      </c>
      <c r="G967" s="115"/>
      <c r="H967" s="202">
        <v>1920.9</v>
      </c>
    </row>
    <row r="968" spans="1:8" s="116" customFormat="1" ht="30.75" customHeight="1">
      <c r="A968" s="114" t="s">
        <v>330</v>
      </c>
      <c r="B968" s="105" t="s">
        <v>233</v>
      </c>
      <c r="C968" s="115" t="s">
        <v>563</v>
      </c>
      <c r="D968" s="115" t="s">
        <v>258</v>
      </c>
      <c r="E968" s="115" t="s">
        <v>298</v>
      </c>
      <c r="F968" s="115" t="s">
        <v>933</v>
      </c>
      <c r="G968" s="115">
        <v>320</v>
      </c>
      <c r="H968" s="202">
        <v>1920.9</v>
      </c>
    </row>
    <row r="969" spans="1:8" s="116" customFormat="1" ht="33" customHeight="1">
      <c r="A969" s="114" t="s">
        <v>570</v>
      </c>
      <c r="B969" s="105" t="s">
        <v>233</v>
      </c>
      <c r="C969" s="115" t="s">
        <v>563</v>
      </c>
      <c r="D969" s="115" t="s">
        <v>258</v>
      </c>
      <c r="E969" s="115" t="s">
        <v>298</v>
      </c>
      <c r="F969" s="115" t="s">
        <v>934</v>
      </c>
      <c r="G969" s="115"/>
      <c r="H969" s="202">
        <v>1875</v>
      </c>
    </row>
    <row r="970" spans="1:8" s="116" customFormat="1" ht="30" customHeight="1">
      <c r="A970" s="114" t="s">
        <v>311</v>
      </c>
      <c r="B970" s="105" t="s">
        <v>233</v>
      </c>
      <c r="C970" s="115" t="s">
        <v>563</v>
      </c>
      <c r="D970" s="115" t="s">
        <v>258</v>
      </c>
      <c r="E970" s="115" t="s">
        <v>298</v>
      </c>
      <c r="F970" s="115" t="s">
        <v>934</v>
      </c>
      <c r="G970" s="115">
        <v>240</v>
      </c>
      <c r="H970" s="202">
        <v>1875</v>
      </c>
    </row>
    <row r="971" spans="1:8" s="116" customFormat="1" ht="55.5" customHeight="1">
      <c r="A971" s="109" t="s">
        <v>571</v>
      </c>
      <c r="B971" s="105" t="s">
        <v>233</v>
      </c>
      <c r="C971" s="115" t="s">
        <v>563</v>
      </c>
      <c r="D971" s="115" t="s">
        <v>258</v>
      </c>
      <c r="E971" s="115" t="s">
        <v>298</v>
      </c>
      <c r="F971" s="115" t="s">
        <v>572</v>
      </c>
      <c r="G971" s="115"/>
      <c r="H971" s="202">
        <v>32286.599999999995</v>
      </c>
    </row>
    <row r="972" spans="1:8" s="116" customFormat="1" ht="39.75" customHeight="1">
      <c r="A972" s="109" t="s">
        <v>573</v>
      </c>
      <c r="B972" s="105" t="s">
        <v>233</v>
      </c>
      <c r="C972" s="115" t="s">
        <v>563</v>
      </c>
      <c r="D972" s="115" t="s">
        <v>258</v>
      </c>
      <c r="E972" s="115" t="s">
        <v>298</v>
      </c>
      <c r="F972" s="115" t="s">
        <v>572</v>
      </c>
      <c r="G972" s="115" t="s">
        <v>541</v>
      </c>
      <c r="H972" s="202">
        <v>32286.599999999995</v>
      </c>
    </row>
    <row r="973" spans="1:8" s="116" customFormat="1" ht="58.5" customHeight="1">
      <c r="A973" s="109" t="s">
        <v>574</v>
      </c>
      <c r="B973" s="105" t="s">
        <v>233</v>
      </c>
      <c r="C973" s="115" t="s">
        <v>563</v>
      </c>
      <c r="D973" s="115" t="s">
        <v>258</v>
      </c>
      <c r="E973" s="115" t="s">
        <v>298</v>
      </c>
      <c r="F973" s="115" t="s">
        <v>575</v>
      </c>
      <c r="G973" s="115"/>
      <c r="H973" s="202">
        <v>573.4</v>
      </c>
    </row>
    <row r="974" spans="1:8" s="116" customFormat="1" ht="42.75" customHeight="1">
      <c r="A974" s="109" t="s">
        <v>573</v>
      </c>
      <c r="B974" s="105" t="s">
        <v>233</v>
      </c>
      <c r="C974" s="115" t="s">
        <v>563</v>
      </c>
      <c r="D974" s="115" t="s">
        <v>258</v>
      </c>
      <c r="E974" s="115" t="s">
        <v>298</v>
      </c>
      <c r="F974" s="115" t="s">
        <v>575</v>
      </c>
      <c r="G974" s="115" t="s">
        <v>541</v>
      </c>
      <c r="H974" s="202">
        <v>573.4</v>
      </c>
    </row>
    <row r="975" spans="1:8" s="116" customFormat="1" ht="55.5" customHeight="1">
      <c r="A975" s="109" t="s">
        <v>576</v>
      </c>
      <c r="B975" s="105" t="s">
        <v>233</v>
      </c>
      <c r="C975" s="115" t="s">
        <v>563</v>
      </c>
      <c r="D975" s="115" t="s">
        <v>258</v>
      </c>
      <c r="E975" s="115" t="s">
        <v>298</v>
      </c>
      <c r="F975" s="115" t="s">
        <v>577</v>
      </c>
      <c r="G975" s="115"/>
      <c r="H975" s="202">
        <v>1263.5</v>
      </c>
    </row>
    <row r="976" spans="1:8" s="116" customFormat="1" ht="44.25" customHeight="1">
      <c r="A976" s="109" t="s">
        <v>573</v>
      </c>
      <c r="B976" s="105" t="s">
        <v>233</v>
      </c>
      <c r="C976" s="115" t="s">
        <v>563</v>
      </c>
      <c r="D976" s="115" t="s">
        <v>258</v>
      </c>
      <c r="E976" s="115" t="s">
        <v>298</v>
      </c>
      <c r="F976" s="115" t="s">
        <v>577</v>
      </c>
      <c r="G976" s="115" t="s">
        <v>541</v>
      </c>
      <c r="H976" s="202">
        <v>1263.5</v>
      </c>
    </row>
    <row r="977" spans="1:8" s="116" customFormat="1" ht="48" customHeight="1">
      <c r="A977" s="109" t="s">
        <v>578</v>
      </c>
      <c r="B977" s="105" t="s">
        <v>233</v>
      </c>
      <c r="C977" s="115" t="s">
        <v>563</v>
      </c>
      <c r="D977" s="115" t="s">
        <v>258</v>
      </c>
      <c r="E977" s="115" t="s">
        <v>298</v>
      </c>
      <c r="F977" s="115" t="s">
        <v>579</v>
      </c>
      <c r="G977" s="115"/>
      <c r="H977" s="202">
        <v>724.1000000000001</v>
      </c>
    </row>
    <row r="978" spans="1:8" s="116" customFormat="1" ht="46.5" customHeight="1">
      <c r="A978" s="109" t="s">
        <v>573</v>
      </c>
      <c r="B978" s="105" t="s">
        <v>233</v>
      </c>
      <c r="C978" s="115" t="s">
        <v>563</v>
      </c>
      <c r="D978" s="115" t="s">
        <v>258</v>
      </c>
      <c r="E978" s="115" t="s">
        <v>298</v>
      </c>
      <c r="F978" s="115" t="s">
        <v>579</v>
      </c>
      <c r="G978" s="115" t="s">
        <v>541</v>
      </c>
      <c r="H978" s="202">
        <v>724.1000000000001</v>
      </c>
    </row>
    <row r="979" spans="1:8" s="120" customFormat="1" ht="33.75" customHeight="1">
      <c r="A979" s="137" t="s">
        <v>588</v>
      </c>
      <c r="B979" s="103" t="s">
        <v>233</v>
      </c>
      <c r="C979" s="121" t="s">
        <v>563</v>
      </c>
      <c r="D979" s="121" t="s">
        <v>262</v>
      </c>
      <c r="E979" s="121" t="s">
        <v>300</v>
      </c>
      <c r="F979" s="121" t="s">
        <v>301</v>
      </c>
      <c r="G979" s="121"/>
      <c r="H979" s="200">
        <v>2870.4</v>
      </c>
    </row>
    <row r="980" spans="1:8" s="120" customFormat="1" ht="44.25" customHeight="1" hidden="1">
      <c r="A980" s="114" t="s">
        <v>589</v>
      </c>
      <c r="B980" s="105" t="s">
        <v>233</v>
      </c>
      <c r="C980" s="115" t="s">
        <v>563</v>
      </c>
      <c r="D980" s="115" t="s">
        <v>262</v>
      </c>
      <c r="E980" s="115" t="s">
        <v>326</v>
      </c>
      <c r="F980" s="115" t="s">
        <v>301</v>
      </c>
      <c r="G980" s="115"/>
      <c r="H980" s="202">
        <v>0</v>
      </c>
    </row>
    <row r="981" spans="1:8" s="120" customFormat="1" ht="33.75" customHeight="1" hidden="1">
      <c r="A981" s="114" t="s">
        <v>590</v>
      </c>
      <c r="B981" s="105" t="s">
        <v>233</v>
      </c>
      <c r="C981" s="115" t="s">
        <v>563</v>
      </c>
      <c r="D981" s="115" t="s">
        <v>262</v>
      </c>
      <c r="E981" s="115" t="s">
        <v>326</v>
      </c>
      <c r="F981" s="115" t="s">
        <v>591</v>
      </c>
      <c r="G981" s="115"/>
      <c r="H981" s="202">
        <v>0</v>
      </c>
    </row>
    <row r="982" spans="1:8" s="120" customFormat="1" ht="30.75" customHeight="1" hidden="1">
      <c r="A982" s="114" t="s">
        <v>311</v>
      </c>
      <c r="B982" s="105" t="s">
        <v>233</v>
      </c>
      <c r="C982" s="115" t="s">
        <v>563</v>
      </c>
      <c r="D982" s="115" t="s">
        <v>262</v>
      </c>
      <c r="E982" s="115" t="s">
        <v>326</v>
      </c>
      <c r="F982" s="115" t="s">
        <v>591</v>
      </c>
      <c r="G982" s="115">
        <v>240</v>
      </c>
      <c r="H982" s="202">
        <v>0</v>
      </c>
    </row>
    <row r="983" spans="1:8" s="120" customFormat="1" ht="38.25" hidden="1">
      <c r="A983" s="114" t="s">
        <v>592</v>
      </c>
      <c r="B983" s="105" t="s">
        <v>233</v>
      </c>
      <c r="C983" s="115" t="s">
        <v>563</v>
      </c>
      <c r="D983" s="115" t="s">
        <v>262</v>
      </c>
      <c r="E983" s="115" t="s">
        <v>365</v>
      </c>
      <c r="F983" s="115" t="s">
        <v>301</v>
      </c>
      <c r="G983" s="115"/>
      <c r="H983" s="202">
        <v>0</v>
      </c>
    </row>
    <row r="984" spans="1:8" s="120" customFormat="1" ht="25.5" hidden="1">
      <c r="A984" s="114" t="s">
        <v>593</v>
      </c>
      <c r="B984" s="105" t="s">
        <v>233</v>
      </c>
      <c r="C984" s="115" t="s">
        <v>563</v>
      </c>
      <c r="D984" s="115" t="s">
        <v>262</v>
      </c>
      <c r="E984" s="115" t="s">
        <v>365</v>
      </c>
      <c r="F984" s="115" t="s">
        <v>594</v>
      </c>
      <c r="G984" s="115"/>
      <c r="H984" s="202">
        <v>0</v>
      </c>
    </row>
    <row r="985" spans="1:8" s="120" customFormat="1" ht="25.5" hidden="1">
      <c r="A985" s="114" t="s">
        <v>311</v>
      </c>
      <c r="B985" s="105" t="s">
        <v>233</v>
      </c>
      <c r="C985" s="115" t="s">
        <v>563</v>
      </c>
      <c r="D985" s="115" t="s">
        <v>262</v>
      </c>
      <c r="E985" s="115" t="s">
        <v>365</v>
      </c>
      <c r="F985" s="115" t="s">
        <v>594</v>
      </c>
      <c r="G985" s="115">
        <v>240</v>
      </c>
      <c r="H985" s="202">
        <v>0</v>
      </c>
    </row>
    <row r="986" spans="1:8" s="120" customFormat="1" ht="25.5">
      <c r="A986" s="114" t="s">
        <v>595</v>
      </c>
      <c r="B986" s="105" t="s">
        <v>233</v>
      </c>
      <c r="C986" s="115" t="s">
        <v>563</v>
      </c>
      <c r="D986" s="115" t="s">
        <v>262</v>
      </c>
      <c r="E986" s="115" t="s">
        <v>381</v>
      </c>
      <c r="F986" s="115" t="s">
        <v>301</v>
      </c>
      <c r="G986" s="115"/>
      <c r="H986" s="202">
        <v>2870.4</v>
      </c>
    </row>
    <row r="987" spans="1:8" s="120" customFormat="1" ht="84" customHeight="1">
      <c r="A987" s="114" t="s">
        <v>600</v>
      </c>
      <c r="B987" s="105" t="s">
        <v>233</v>
      </c>
      <c r="C987" s="115" t="s">
        <v>563</v>
      </c>
      <c r="D987" s="115" t="s">
        <v>262</v>
      </c>
      <c r="E987" s="115" t="s">
        <v>381</v>
      </c>
      <c r="F987" s="115" t="s">
        <v>601</v>
      </c>
      <c r="G987" s="115"/>
      <c r="H987" s="202">
        <v>1098</v>
      </c>
    </row>
    <row r="988" spans="1:8" s="120" customFormat="1" ht="18" customHeight="1">
      <c r="A988" s="113" t="s">
        <v>357</v>
      </c>
      <c r="B988" s="105" t="s">
        <v>233</v>
      </c>
      <c r="C988" s="115" t="s">
        <v>563</v>
      </c>
      <c r="D988" s="115" t="s">
        <v>262</v>
      </c>
      <c r="E988" s="115" t="s">
        <v>381</v>
      </c>
      <c r="F988" s="115" t="s">
        <v>601</v>
      </c>
      <c r="G988" s="115">
        <v>310</v>
      </c>
      <c r="H988" s="202">
        <v>1098</v>
      </c>
    </row>
    <row r="989" spans="1:8" s="120" customFormat="1" ht="84" customHeight="1">
      <c r="A989" s="114" t="s">
        <v>935</v>
      </c>
      <c r="B989" s="105" t="s">
        <v>233</v>
      </c>
      <c r="C989" s="115" t="s">
        <v>563</v>
      </c>
      <c r="D989" s="115" t="s">
        <v>262</v>
      </c>
      <c r="E989" s="115" t="s">
        <v>381</v>
      </c>
      <c r="F989" s="115" t="s">
        <v>603</v>
      </c>
      <c r="G989" s="115"/>
      <c r="H989" s="202">
        <v>50</v>
      </c>
    </row>
    <row r="990" spans="1:8" s="120" customFormat="1" ht="25.5" hidden="1">
      <c r="A990" s="113" t="s">
        <v>311</v>
      </c>
      <c r="B990" s="105" t="s">
        <v>233</v>
      </c>
      <c r="C990" s="115" t="s">
        <v>563</v>
      </c>
      <c r="D990" s="115" t="s">
        <v>262</v>
      </c>
      <c r="E990" s="115" t="s">
        <v>381</v>
      </c>
      <c r="F990" s="115" t="s">
        <v>603</v>
      </c>
      <c r="G990" s="115">
        <v>240</v>
      </c>
      <c r="H990" s="202">
        <v>0</v>
      </c>
    </row>
    <row r="991" spans="1:8" s="120" customFormat="1" ht="25.5">
      <c r="A991" s="173" t="s">
        <v>330</v>
      </c>
      <c r="B991" s="105" t="s">
        <v>233</v>
      </c>
      <c r="C991" s="115" t="s">
        <v>563</v>
      </c>
      <c r="D991" s="115" t="s">
        <v>262</v>
      </c>
      <c r="E991" s="115" t="s">
        <v>381</v>
      </c>
      <c r="F991" s="115" t="s">
        <v>603</v>
      </c>
      <c r="G991" s="115" t="s">
        <v>331</v>
      </c>
      <c r="H991" s="202">
        <v>50</v>
      </c>
    </row>
    <row r="992" spans="1:8" s="120" customFormat="1" ht="51">
      <c r="A992" s="114" t="s">
        <v>604</v>
      </c>
      <c r="B992" s="105" t="s">
        <v>233</v>
      </c>
      <c r="C992" s="115" t="s">
        <v>563</v>
      </c>
      <c r="D992" s="115" t="s">
        <v>262</v>
      </c>
      <c r="E992" s="115" t="s">
        <v>381</v>
      </c>
      <c r="F992" s="115" t="s">
        <v>605</v>
      </c>
      <c r="G992" s="115"/>
      <c r="H992" s="202">
        <v>120</v>
      </c>
    </row>
    <row r="993" spans="1:8" s="120" customFormat="1" ht="31.5" customHeight="1">
      <c r="A993" s="114" t="s">
        <v>330</v>
      </c>
      <c r="B993" s="105" t="s">
        <v>233</v>
      </c>
      <c r="C993" s="115" t="s">
        <v>563</v>
      </c>
      <c r="D993" s="115" t="s">
        <v>262</v>
      </c>
      <c r="E993" s="115" t="s">
        <v>381</v>
      </c>
      <c r="F993" s="115" t="s">
        <v>605</v>
      </c>
      <c r="G993" s="115">
        <v>320</v>
      </c>
      <c r="H993" s="202">
        <v>120</v>
      </c>
    </row>
    <row r="994" spans="1:8" s="120" customFormat="1" ht="140.25">
      <c r="A994" s="114" t="s">
        <v>606</v>
      </c>
      <c r="B994" s="105" t="s">
        <v>233</v>
      </c>
      <c r="C994" s="115" t="s">
        <v>563</v>
      </c>
      <c r="D994" s="115" t="s">
        <v>262</v>
      </c>
      <c r="E994" s="115" t="s">
        <v>381</v>
      </c>
      <c r="F994" s="115" t="s">
        <v>607</v>
      </c>
      <c r="G994" s="115"/>
      <c r="H994" s="202">
        <v>1602.4</v>
      </c>
    </row>
    <row r="995" spans="1:8" s="120" customFormat="1" ht="25.5">
      <c r="A995" s="114" t="s">
        <v>330</v>
      </c>
      <c r="B995" s="105" t="s">
        <v>233</v>
      </c>
      <c r="C995" s="115" t="s">
        <v>563</v>
      </c>
      <c r="D995" s="115" t="s">
        <v>262</v>
      </c>
      <c r="E995" s="115" t="s">
        <v>381</v>
      </c>
      <c r="F995" s="115" t="s">
        <v>607</v>
      </c>
      <c r="G995" s="115">
        <v>320</v>
      </c>
      <c r="H995" s="202">
        <v>1602.4</v>
      </c>
    </row>
    <row r="996" spans="1:8" s="120" customFormat="1" ht="38.25" customHeight="1" hidden="1">
      <c r="A996" s="113" t="s">
        <v>608</v>
      </c>
      <c r="B996" s="105" t="s">
        <v>233</v>
      </c>
      <c r="C996" s="115" t="s">
        <v>563</v>
      </c>
      <c r="D996" s="115" t="s">
        <v>262</v>
      </c>
      <c r="E996" s="115" t="s">
        <v>381</v>
      </c>
      <c r="F996" s="115" t="s">
        <v>609</v>
      </c>
      <c r="G996" s="115"/>
      <c r="H996" s="202">
        <v>0</v>
      </c>
    </row>
    <row r="997" spans="1:8" s="120" customFormat="1" ht="33" customHeight="1" hidden="1">
      <c r="A997" s="113" t="s">
        <v>311</v>
      </c>
      <c r="B997" s="105" t="s">
        <v>233</v>
      </c>
      <c r="C997" s="115" t="s">
        <v>563</v>
      </c>
      <c r="D997" s="115" t="s">
        <v>262</v>
      </c>
      <c r="E997" s="115" t="s">
        <v>381</v>
      </c>
      <c r="F997" s="115" t="s">
        <v>609</v>
      </c>
      <c r="G997" s="115" t="s">
        <v>312</v>
      </c>
      <c r="H997" s="202">
        <v>0</v>
      </c>
    </row>
    <row r="998" spans="1:8" s="116" customFormat="1" ht="39.75" customHeight="1" hidden="1">
      <c r="A998" s="137" t="s">
        <v>885</v>
      </c>
      <c r="B998" s="103" t="s">
        <v>233</v>
      </c>
      <c r="C998" s="121" t="s">
        <v>563</v>
      </c>
      <c r="D998" s="121" t="s">
        <v>263</v>
      </c>
      <c r="E998" s="121" t="s">
        <v>300</v>
      </c>
      <c r="F998" s="121" t="s">
        <v>301</v>
      </c>
      <c r="G998" s="121"/>
      <c r="H998" s="200">
        <v>0</v>
      </c>
    </row>
    <row r="999" spans="1:8" s="120" customFormat="1" ht="39" customHeight="1" hidden="1">
      <c r="A999" s="108" t="s">
        <v>610</v>
      </c>
      <c r="B999" s="105" t="s">
        <v>233</v>
      </c>
      <c r="C999" s="115" t="s">
        <v>563</v>
      </c>
      <c r="D999" s="115" t="s">
        <v>263</v>
      </c>
      <c r="E999" s="115" t="s">
        <v>298</v>
      </c>
      <c r="F999" s="115" t="s">
        <v>301</v>
      </c>
      <c r="G999" s="115"/>
      <c r="H999" s="202">
        <v>0</v>
      </c>
    </row>
    <row r="1000" spans="1:8" s="120" customFormat="1" ht="33" customHeight="1" hidden="1">
      <c r="A1000" s="114" t="s">
        <v>611</v>
      </c>
      <c r="B1000" s="105" t="s">
        <v>233</v>
      </c>
      <c r="C1000" s="115" t="s">
        <v>563</v>
      </c>
      <c r="D1000" s="115" t="s">
        <v>263</v>
      </c>
      <c r="E1000" s="115" t="s">
        <v>298</v>
      </c>
      <c r="F1000" s="115" t="s">
        <v>612</v>
      </c>
      <c r="G1000" s="115"/>
      <c r="H1000" s="202">
        <v>0</v>
      </c>
    </row>
    <row r="1001" spans="1:8" s="120" customFormat="1" ht="46.5" customHeight="1" hidden="1">
      <c r="A1001" s="114" t="s">
        <v>352</v>
      </c>
      <c r="B1001" s="105" t="s">
        <v>233</v>
      </c>
      <c r="C1001" s="115" t="s">
        <v>563</v>
      </c>
      <c r="D1001" s="115" t="s">
        <v>263</v>
      </c>
      <c r="E1001" s="115" t="s">
        <v>298</v>
      </c>
      <c r="F1001" s="115" t="s">
        <v>612</v>
      </c>
      <c r="G1001" s="115">
        <v>120</v>
      </c>
      <c r="H1001" s="202">
        <v>0</v>
      </c>
    </row>
    <row r="1002" spans="1:8" s="120" customFormat="1" ht="36" customHeight="1" hidden="1">
      <c r="A1002" s="114" t="s">
        <v>311</v>
      </c>
      <c r="B1002" s="105" t="s">
        <v>233</v>
      </c>
      <c r="C1002" s="115" t="s">
        <v>563</v>
      </c>
      <c r="D1002" s="115" t="s">
        <v>263</v>
      </c>
      <c r="E1002" s="115" t="s">
        <v>298</v>
      </c>
      <c r="F1002" s="115" t="s">
        <v>612</v>
      </c>
      <c r="G1002" s="115">
        <v>240</v>
      </c>
      <c r="H1002" s="202">
        <v>0</v>
      </c>
    </row>
    <row r="1003" spans="1:8" s="116" customFormat="1" ht="30" customHeight="1">
      <c r="A1003" s="137" t="s">
        <v>616</v>
      </c>
      <c r="B1003" s="103" t="s">
        <v>233</v>
      </c>
      <c r="C1003" s="121" t="s">
        <v>563</v>
      </c>
      <c r="D1003" s="121" t="s">
        <v>265</v>
      </c>
      <c r="E1003" s="121" t="s">
        <v>300</v>
      </c>
      <c r="F1003" s="121" t="s">
        <v>301</v>
      </c>
      <c r="G1003" s="121"/>
      <c r="H1003" s="200">
        <v>231</v>
      </c>
    </row>
    <row r="1004" spans="1:8" s="120" customFormat="1" ht="30" customHeight="1">
      <c r="A1004" s="114" t="s">
        <v>617</v>
      </c>
      <c r="B1004" s="105" t="s">
        <v>233</v>
      </c>
      <c r="C1004" s="115" t="s">
        <v>563</v>
      </c>
      <c r="D1004" s="115" t="s">
        <v>265</v>
      </c>
      <c r="E1004" s="115" t="s">
        <v>326</v>
      </c>
      <c r="F1004" s="115" t="s">
        <v>301</v>
      </c>
      <c r="G1004" s="115"/>
      <c r="H1004" s="202">
        <v>231</v>
      </c>
    </row>
    <row r="1005" spans="1:8" s="120" customFormat="1" ht="12.75" hidden="1">
      <c r="A1005" s="114" t="s">
        <v>618</v>
      </c>
      <c r="B1005" s="105" t="s">
        <v>233</v>
      </c>
      <c r="C1005" s="115" t="s">
        <v>563</v>
      </c>
      <c r="D1005" s="115" t="s">
        <v>265</v>
      </c>
      <c r="E1005" s="115" t="s">
        <v>326</v>
      </c>
      <c r="F1005" s="115" t="s">
        <v>619</v>
      </c>
      <c r="G1005" s="115"/>
      <c r="H1005" s="202">
        <v>0</v>
      </c>
    </row>
    <row r="1006" spans="1:8" s="120" customFormat="1" ht="32.25" customHeight="1" hidden="1">
      <c r="A1006" s="114" t="s">
        <v>311</v>
      </c>
      <c r="B1006" s="105" t="s">
        <v>233</v>
      </c>
      <c r="C1006" s="115" t="s">
        <v>563</v>
      </c>
      <c r="D1006" s="115" t="s">
        <v>265</v>
      </c>
      <c r="E1006" s="115" t="s">
        <v>326</v>
      </c>
      <c r="F1006" s="115" t="s">
        <v>619</v>
      </c>
      <c r="G1006" s="115">
        <v>240</v>
      </c>
      <c r="H1006" s="202">
        <v>0</v>
      </c>
    </row>
    <row r="1007" spans="1:8" s="116" customFormat="1" ht="63.75">
      <c r="A1007" s="114" t="s">
        <v>620</v>
      </c>
      <c r="B1007" s="105" t="s">
        <v>233</v>
      </c>
      <c r="C1007" s="115" t="s">
        <v>563</v>
      </c>
      <c r="D1007" s="115" t="s">
        <v>265</v>
      </c>
      <c r="E1007" s="115" t="s">
        <v>326</v>
      </c>
      <c r="F1007" s="115" t="s">
        <v>621</v>
      </c>
      <c r="G1007" s="115"/>
      <c r="H1007" s="202">
        <v>231</v>
      </c>
    </row>
    <row r="1008" spans="1:8" s="116" customFormat="1" ht="30.75" customHeight="1">
      <c r="A1008" s="108" t="s">
        <v>560</v>
      </c>
      <c r="B1008" s="105" t="s">
        <v>233</v>
      </c>
      <c r="C1008" s="115" t="s">
        <v>563</v>
      </c>
      <c r="D1008" s="115" t="s">
        <v>265</v>
      </c>
      <c r="E1008" s="115" t="s">
        <v>326</v>
      </c>
      <c r="F1008" s="115" t="s">
        <v>621</v>
      </c>
      <c r="G1008" s="115" t="s">
        <v>561</v>
      </c>
      <c r="H1008" s="202">
        <v>231</v>
      </c>
    </row>
    <row r="1009" spans="1:8" s="116" customFormat="1" ht="31.5" customHeight="1" hidden="1">
      <c r="A1009" s="114" t="s">
        <v>622</v>
      </c>
      <c r="B1009" s="105" t="s">
        <v>233</v>
      </c>
      <c r="C1009" s="115" t="s">
        <v>563</v>
      </c>
      <c r="D1009" s="115" t="s">
        <v>265</v>
      </c>
      <c r="E1009" s="115" t="s">
        <v>365</v>
      </c>
      <c r="F1009" s="115" t="s">
        <v>301</v>
      </c>
      <c r="G1009" s="115"/>
      <c r="H1009" s="202">
        <v>0</v>
      </c>
    </row>
    <row r="1010" spans="1:8" s="120" customFormat="1" ht="27.75" customHeight="1" hidden="1">
      <c r="A1010" s="114" t="s">
        <v>936</v>
      </c>
      <c r="B1010" s="105" t="s">
        <v>233</v>
      </c>
      <c r="C1010" s="115" t="s">
        <v>563</v>
      </c>
      <c r="D1010" s="115" t="s">
        <v>265</v>
      </c>
      <c r="E1010" s="115" t="s">
        <v>365</v>
      </c>
      <c r="F1010" s="115" t="s">
        <v>624</v>
      </c>
      <c r="G1010" s="115"/>
      <c r="H1010" s="202">
        <v>0</v>
      </c>
    </row>
    <row r="1011" spans="1:8" s="120" customFormat="1" ht="25.5" hidden="1">
      <c r="A1011" s="114" t="s">
        <v>311</v>
      </c>
      <c r="B1011" s="105" t="s">
        <v>233</v>
      </c>
      <c r="C1011" s="115" t="s">
        <v>563</v>
      </c>
      <c r="D1011" s="115" t="s">
        <v>265</v>
      </c>
      <c r="E1011" s="115" t="s">
        <v>365</v>
      </c>
      <c r="F1011" s="115" t="s">
        <v>624</v>
      </c>
      <c r="G1011" s="115">
        <v>240</v>
      </c>
      <c r="H1011" s="202">
        <v>0</v>
      </c>
    </row>
    <row r="1012" spans="1:8" s="120" customFormat="1" ht="25.5" hidden="1">
      <c r="A1012" s="114" t="s">
        <v>330</v>
      </c>
      <c r="B1012" s="105" t="s">
        <v>233</v>
      </c>
      <c r="C1012" s="115" t="s">
        <v>563</v>
      </c>
      <c r="D1012" s="115" t="s">
        <v>265</v>
      </c>
      <c r="E1012" s="115" t="s">
        <v>365</v>
      </c>
      <c r="F1012" s="115" t="s">
        <v>624</v>
      </c>
      <c r="G1012" s="115">
        <v>320</v>
      </c>
      <c r="H1012" s="202">
        <v>0</v>
      </c>
    </row>
    <row r="1013" spans="1:8" s="120" customFormat="1" ht="25.5" hidden="1">
      <c r="A1013" s="114" t="s">
        <v>625</v>
      </c>
      <c r="B1013" s="105" t="s">
        <v>233</v>
      </c>
      <c r="C1013" s="115" t="s">
        <v>563</v>
      </c>
      <c r="D1013" s="115" t="s">
        <v>265</v>
      </c>
      <c r="E1013" s="115" t="s">
        <v>530</v>
      </c>
      <c r="F1013" s="115" t="s">
        <v>301</v>
      </c>
      <c r="G1013" s="115"/>
      <c r="H1013" s="202">
        <v>0</v>
      </c>
    </row>
    <row r="1014" spans="1:8" s="120" customFormat="1" ht="25.5" hidden="1">
      <c r="A1014" s="114" t="s">
        <v>626</v>
      </c>
      <c r="B1014" s="105" t="s">
        <v>233</v>
      </c>
      <c r="C1014" s="115" t="s">
        <v>563</v>
      </c>
      <c r="D1014" s="115" t="s">
        <v>265</v>
      </c>
      <c r="E1014" s="115" t="s">
        <v>530</v>
      </c>
      <c r="F1014" s="115" t="s">
        <v>627</v>
      </c>
      <c r="G1014" s="115"/>
      <c r="H1014" s="202">
        <v>0</v>
      </c>
    </row>
    <row r="1015" spans="1:8" s="120" customFormat="1" ht="32.25" customHeight="1" hidden="1">
      <c r="A1015" s="114" t="s">
        <v>311</v>
      </c>
      <c r="B1015" s="105" t="s">
        <v>233</v>
      </c>
      <c r="C1015" s="115" t="s">
        <v>563</v>
      </c>
      <c r="D1015" s="115" t="s">
        <v>265</v>
      </c>
      <c r="E1015" s="115" t="s">
        <v>530</v>
      </c>
      <c r="F1015" s="115" t="s">
        <v>627</v>
      </c>
      <c r="G1015" s="115">
        <v>240</v>
      </c>
      <c r="H1015" s="202">
        <v>0</v>
      </c>
    </row>
    <row r="1016" spans="1:8" s="120" customFormat="1" ht="30.75" customHeight="1" hidden="1">
      <c r="A1016" s="107" t="s">
        <v>820</v>
      </c>
      <c r="B1016" s="103" t="s">
        <v>233</v>
      </c>
      <c r="C1016" s="121" t="s">
        <v>821</v>
      </c>
      <c r="D1016" s="121" t="s">
        <v>299</v>
      </c>
      <c r="E1016" s="121" t="s">
        <v>300</v>
      </c>
      <c r="F1016" s="121" t="s">
        <v>301</v>
      </c>
      <c r="G1016" s="121"/>
      <c r="H1016" s="200">
        <v>0</v>
      </c>
    </row>
    <row r="1017" spans="1:8" s="120" customFormat="1" ht="30" customHeight="1" hidden="1">
      <c r="A1017" s="107" t="s">
        <v>788</v>
      </c>
      <c r="B1017" s="103" t="s">
        <v>233</v>
      </c>
      <c r="C1017" s="121" t="s">
        <v>821</v>
      </c>
      <c r="D1017" s="121" t="s">
        <v>634</v>
      </c>
      <c r="E1017" s="121" t="s">
        <v>300</v>
      </c>
      <c r="F1017" s="121" t="s">
        <v>301</v>
      </c>
      <c r="G1017" s="121"/>
      <c r="H1017" s="200">
        <v>0</v>
      </c>
    </row>
    <row r="1018" spans="1:8" s="116" customFormat="1" ht="40.5" customHeight="1" hidden="1">
      <c r="A1018" s="67" t="s">
        <v>788</v>
      </c>
      <c r="B1018" s="105" t="s">
        <v>233</v>
      </c>
      <c r="C1018" s="115" t="s">
        <v>821</v>
      </c>
      <c r="D1018" s="115" t="s">
        <v>634</v>
      </c>
      <c r="E1018" s="115" t="s">
        <v>298</v>
      </c>
      <c r="F1018" s="115" t="s">
        <v>301</v>
      </c>
      <c r="G1018" s="115"/>
      <c r="H1018" s="202">
        <v>0</v>
      </c>
    </row>
    <row r="1019" spans="1:8" s="120" customFormat="1" ht="30.75" customHeight="1" hidden="1">
      <c r="A1019" s="114" t="s">
        <v>869</v>
      </c>
      <c r="B1019" s="105" t="s">
        <v>233</v>
      </c>
      <c r="C1019" s="115" t="s">
        <v>821</v>
      </c>
      <c r="D1019" s="115" t="s">
        <v>634</v>
      </c>
      <c r="E1019" s="115" t="s">
        <v>298</v>
      </c>
      <c r="F1019" s="115" t="s">
        <v>356</v>
      </c>
      <c r="G1019" s="115"/>
      <c r="H1019" s="202">
        <v>0</v>
      </c>
    </row>
    <row r="1020" spans="1:8" s="120" customFormat="1" ht="32.25" customHeight="1" hidden="1">
      <c r="A1020" s="114" t="s">
        <v>357</v>
      </c>
      <c r="B1020" s="105" t="s">
        <v>233</v>
      </c>
      <c r="C1020" s="115" t="s">
        <v>821</v>
      </c>
      <c r="D1020" s="115" t="s">
        <v>634</v>
      </c>
      <c r="E1020" s="115" t="s">
        <v>298</v>
      </c>
      <c r="F1020" s="115" t="s">
        <v>356</v>
      </c>
      <c r="G1020" s="115" t="s">
        <v>358</v>
      </c>
      <c r="H1020" s="202">
        <v>0</v>
      </c>
    </row>
    <row r="1021" spans="1:8" s="134" customFormat="1" ht="20.25" customHeight="1">
      <c r="A1021" s="107" t="s">
        <v>234</v>
      </c>
      <c r="B1021" s="103" t="s">
        <v>235</v>
      </c>
      <c r="C1021" s="121"/>
      <c r="D1021" s="121"/>
      <c r="E1021" s="121"/>
      <c r="F1021" s="121"/>
      <c r="G1021" s="121"/>
      <c r="H1021" s="200">
        <v>109089.3</v>
      </c>
    </row>
    <row r="1022" spans="1:8" s="145" customFormat="1" ht="48" customHeight="1">
      <c r="A1022" s="107" t="s">
        <v>325</v>
      </c>
      <c r="B1022" s="103" t="s">
        <v>235</v>
      </c>
      <c r="C1022" s="121" t="s">
        <v>326</v>
      </c>
      <c r="D1022" s="121" t="s">
        <v>299</v>
      </c>
      <c r="E1022" s="121" t="s">
        <v>300</v>
      </c>
      <c r="F1022" s="121" t="s">
        <v>301</v>
      </c>
      <c r="G1022" s="121"/>
      <c r="H1022" s="200">
        <v>34981.6</v>
      </c>
    </row>
    <row r="1023" spans="1:8" s="152" customFormat="1" ht="87" customHeight="1">
      <c r="A1023" s="137" t="s">
        <v>359</v>
      </c>
      <c r="B1023" s="103" t="s">
        <v>235</v>
      </c>
      <c r="C1023" s="121" t="s">
        <v>326</v>
      </c>
      <c r="D1023" s="121" t="s">
        <v>265</v>
      </c>
      <c r="E1023" s="121" t="s">
        <v>300</v>
      </c>
      <c r="F1023" s="121" t="s">
        <v>301</v>
      </c>
      <c r="G1023" s="121"/>
      <c r="H1023" s="200">
        <v>34981.6</v>
      </c>
    </row>
    <row r="1024" spans="1:8" s="152" customFormat="1" ht="48" customHeight="1">
      <c r="A1024" s="109" t="s">
        <v>360</v>
      </c>
      <c r="B1024" s="105" t="s">
        <v>235</v>
      </c>
      <c r="C1024" s="115" t="s">
        <v>326</v>
      </c>
      <c r="D1024" s="115" t="s">
        <v>265</v>
      </c>
      <c r="E1024" s="115" t="s">
        <v>298</v>
      </c>
      <c r="F1024" s="115" t="s">
        <v>301</v>
      </c>
      <c r="G1024" s="115"/>
      <c r="H1024" s="202">
        <v>34981.6</v>
      </c>
    </row>
    <row r="1025" spans="1:8" s="5" customFormat="1" ht="32.25" customHeight="1" hidden="1">
      <c r="A1025" s="109" t="s">
        <v>361</v>
      </c>
      <c r="B1025" s="105" t="s">
        <v>235</v>
      </c>
      <c r="C1025" s="115" t="s">
        <v>326</v>
      </c>
      <c r="D1025" s="115" t="s">
        <v>265</v>
      </c>
      <c r="E1025" s="115" t="s">
        <v>298</v>
      </c>
      <c r="F1025" s="115" t="s">
        <v>362</v>
      </c>
      <c r="G1025" s="115"/>
      <c r="H1025" s="202">
        <v>0</v>
      </c>
    </row>
    <row r="1026" spans="1:8" s="5" customFormat="1" ht="35.25" customHeight="1" hidden="1">
      <c r="A1026" s="117" t="s">
        <v>937</v>
      </c>
      <c r="B1026" s="105" t="s">
        <v>235</v>
      </c>
      <c r="C1026" s="115" t="s">
        <v>326</v>
      </c>
      <c r="D1026" s="115" t="s">
        <v>265</v>
      </c>
      <c r="E1026" s="115" t="s">
        <v>298</v>
      </c>
      <c r="F1026" s="115" t="s">
        <v>362</v>
      </c>
      <c r="G1026" s="115">
        <v>410</v>
      </c>
      <c r="H1026" s="202">
        <v>0</v>
      </c>
    </row>
    <row r="1027" spans="1:8" s="5" customFormat="1" ht="42" customHeight="1">
      <c r="A1027" s="109" t="s">
        <v>361</v>
      </c>
      <c r="B1027" s="105" t="s">
        <v>235</v>
      </c>
      <c r="C1027" s="115" t="s">
        <v>326</v>
      </c>
      <c r="D1027" s="115" t="s">
        <v>265</v>
      </c>
      <c r="E1027" s="115" t="s">
        <v>298</v>
      </c>
      <c r="F1027" s="115" t="s">
        <v>363</v>
      </c>
      <c r="G1027" s="115"/>
      <c r="H1027" s="202">
        <v>34981.6</v>
      </c>
    </row>
    <row r="1028" spans="1:8" s="5" customFormat="1" ht="15.75" customHeight="1">
      <c r="A1028" s="117" t="s">
        <v>937</v>
      </c>
      <c r="B1028" s="105" t="s">
        <v>235</v>
      </c>
      <c r="C1028" s="115" t="s">
        <v>326</v>
      </c>
      <c r="D1028" s="115" t="s">
        <v>265</v>
      </c>
      <c r="E1028" s="115" t="s">
        <v>298</v>
      </c>
      <c r="F1028" s="115" t="s">
        <v>363</v>
      </c>
      <c r="G1028" s="115">
        <v>410</v>
      </c>
      <c r="H1028" s="202">
        <v>34981.6</v>
      </c>
    </row>
    <row r="1029" spans="1:8" ht="25.5">
      <c r="A1029" s="107" t="s">
        <v>453</v>
      </c>
      <c r="B1029" s="103" t="s">
        <v>235</v>
      </c>
      <c r="C1029" s="121" t="s">
        <v>454</v>
      </c>
      <c r="D1029" s="121" t="s">
        <v>299</v>
      </c>
      <c r="E1029" s="121" t="s">
        <v>300</v>
      </c>
      <c r="F1029" s="121" t="s">
        <v>301</v>
      </c>
      <c r="G1029" s="121"/>
      <c r="H1029" s="200">
        <v>21418.300000000003</v>
      </c>
    </row>
    <row r="1030" spans="1:8" ht="34.5" customHeight="1">
      <c r="A1030" s="108" t="s">
        <v>910</v>
      </c>
      <c r="B1030" s="105" t="s">
        <v>235</v>
      </c>
      <c r="C1030" s="115" t="s">
        <v>454</v>
      </c>
      <c r="D1030" s="115" t="s">
        <v>258</v>
      </c>
      <c r="E1030" s="115" t="s">
        <v>300</v>
      </c>
      <c r="F1030" s="115" t="s">
        <v>301</v>
      </c>
      <c r="G1030" s="115"/>
      <c r="H1030" s="202">
        <v>21418.300000000003</v>
      </c>
    </row>
    <row r="1031" spans="1:8" ht="36" customHeight="1">
      <c r="A1031" s="114" t="s">
        <v>461</v>
      </c>
      <c r="B1031" s="105" t="s">
        <v>235</v>
      </c>
      <c r="C1031" s="115" t="s">
        <v>454</v>
      </c>
      <c r="D1031" s="115" t="s">
        <v>258</v>
      </c>
      <c r="E1031" s="115" t="s">
        <v>326</v>
      </c>
      <c r="F1031" s="115" t="s">
        <v>301</v>
      </c>
      <c r="G1031" s="115"/>
      <c r="H1031" s="202">
        <v>21418.300000000003</v>
      </c>
    </row>
    <row r="1032" spans="1:8" ht="45.75" customHeight="1">
      <c r="A1032" s="114" t="s">
        <v>464</v>
      </c>
      <c r="B1032" s="105" t="s">
        <v>235</v>
      </c>
      <c r="C1032" s="105" t="s">
        <v>454</v>
      </c>
      <c r="D1032" s="105" t="s">
        <v>258</v>
      </c>
      <c r="E1032" s="115" t="s">
        <v>326</v>
      </c>
      <c r="F1032" s="105" t="s">
        <v>465</v>
      </c>
      <c r="G1032" s="115" t="s">
        <v>458</v>
      </c>
      <c r="H1032" s="202">
        <v>21418.300000000003</v>
      </c>
    </row>
    <row r="1033" spans="1:8" ht="23.25" customHeight="1">
      <c r="A1033" s="114" t="s">
        <v>357</v>
      </c>
      <c r="B1033" s="105" t="s">
        <v>235</v>
      </c>
      <c r="C1033" s="105" t="s">
        <v>454</v>
      </c>
      <c r="D1033" s="105" t="s">
        <v>258</v>
      </c>
      <c r="E1033" s="115" t="s">
        <v>326</v>
      </c>
      <c r="F1033" s="105" t="s">
        <v>465</v>
      </c>
      <c r="G1033" s="115">
        <v>310</v>
      </c>
      <c r="H1033" s="202">
        <v>21418.300000000003</v>
      </c>
    </row>
    <row r="1034" spans="1:8" s="134" customFormat="1" ht="48.75" customHeight="1">
      <c r="A1034" s="107" t="s">
        <v>562</v>
      </c>
      <c r="B1034" s="103" t="s">
        <v>235</v>
      </c>
      <c r="C1034" s="121" t="s">
        <v>563</v>
      </c>
      <c r="D1034" s="121" t="s">
        <v>299</v>
      </c>
      <c r="E1034" s="121" t="s">
        <v>300</v>
      </c>
      <c r="F1034" s="121" t="s">
        <v>301</v>
      </c>
      <c r="G1034" s="121"/>
      <c r="H1034" s="200">
        <v>52689.4</v>
      </c>
    </row>
    <row r="1035" spans="1:8" s="134" customFormat="1" ht="40.5" customHeight="1">
      <c r="A1035" s="137" t="s">
        <v>564</v>
      </c>
      <c r="B1035" s="103" t="s">
        <v>235</v>
      </c>
      <c r="C1035" s="121" t="s">
        <v>563</v>
      </c>
      <c r="D1035" s="121" t="s">
        <v>258</v>
      </c>
      <c r="E1035" s="121" t="s">
        <v>300</v>
      </c>
      <c r="F1035" s="121" t="s">
        <v>301</v>
      </c>
      <c r="G1035" s="121"/>
      <c r="H1035" s="200">
        <v>16395.5</v>
      </c>
    </row>
    <row r="1036" spans="1:8" s="134" customFormat="1" ht="25.5">
      <c r="A1036" s="114" t="s">
        <v>565</v>
      </c>
      <c r="B1036" s="105" t="s">
        <v>235</v>
      </c>
      <c r="C1036" s="115" t="s">
        <v>563</v>
      </c>
      <c r="D1036" s="115" t="s">
        <v>258</v>
      </c>
      <c r="E1036" s="115" t="s">
        <v>298</v>
      </c>
      <c r="F1036" s="115" t="s">
        <v>301</v>
      </c>
      <c r="G1036" s="115"/>
      <c r="H1036" s="202">
        <v>16395.5</v>
      </c>
    </row>
    <row r="1037" spans="1:8" s="116" customFormat="1" ht="35.25" customHeight="1">
      <c r="A1037" s="114" t="s">
        <v>569</v>
      </c>
      <c r="B1037" s="105" t="s">
        <v>235</v>
      </c>
      <c r="C1037" s="115" t="s">
        <v>563</v>
      </c>
      <c r="D1037" s="115" t="s">
        <v>258</v>
      </c>
      <c r="E1037" s="115" t="s">
        <v>298</v>
      </c>
      <c r="F1037" s="115" t="s">
        <v>938</v>
      </c>
      <c r="G1037" s="115"/>
      <c r="H1037" s="202">
        <v>16395.5</v>
      </c>
    </row>
    <row r="1038" spans="1:8" s="116" customFormat="1" ht="21" customHeight="1">
      <c r="A1038" s="114" t="s">
        <v>357</v>
      </c>
      <c r="B1038" s="105" t="s">
        <v>235</v>
      </c>
      <c r="C1038" s="115" t="s">
        <v>563</v>
      </c>
      <c r="D1038" s="115" t="s">
        <v>258</v>
      </c>
      <c r="E1038" s="115" t="s">
        <v>298</v>
      </c>
      <c r="F1038" s="115" t="s">
        <v>938</v>
      </c>
      <c r="G1038" s="115">
        <v>310</v>
      </c>
      <c r="H1038" s="202">
        <v>16395.5</v>
      </c>
    </row>
    <row r="1039" spans="1:8" s="134" customFormat="1" ht="29.25" customHeight="1">
      <c r="A1039" s="137" t="s">
        <v>588</v>
      </c>
      <c r="B1039" s="103" t="s">
        <v>235</v>
      </c>
      <c r="C1039" s="121" t="s">
        <v>563</v>
      </c>
      <c r="D1039" s="121" t="s">
        <v>262</v>
      </c>
      <c r="E1039" s="121" t="s">
        <v>300</v>
      </c>
      <c r="F1039" s="121" t="s">
        <v>301</v>
      </c>
      <c r="G1039" s="121"/>
      <c r="H1039" s="200">
        <v>36293.9</v>
      </c>
    </row>
    <row r="1040" spans="1:8" s="120" customFormat="1" ht="33" customHeight="1">
      <c r="A1040" s="114" t="s">
        <v>595</v>
      </c>
      <c r="B1040" s="105" t="s">
        <v>235</v>
      </c>
      <c r="C1040" s="115" t="s">
        <v>563</v>
      </c>
      <c r="D1040" s="115" t="s">
        <v>262</v>
      </c>
      <c r="E1040" s="115" t="s">
        <v>381</v>
      </c>
      <c r="F1040" s="115" t="s">
        <v>301</v>
      </c>
      <c r="G1040" s="115"/>
      <c r="H1040" s="202">
        <v>36293.9</v>
      </c>
    </row>
    <row r="1041" spans="1:8" s="134" customFormat="1" ht="36.75" customHeight="1">
      <c r="A1041" s="114" t="s">
        <v>596</v>
      </c>
      <c r="B1041" s="105" t="s">
        <v>235</v>
      </c>
      <c r="C1041" s="115" t="s">
        <v>563</v>
      </c>
      <c r="D1041" s="115" t="s">
        <v>262</v>
      </c>
      <c r="E1041" s="115" t="s">
        <v>381</v>
      </c>
      <c r="F1041" s="115" t="s">
        <v>597</v>
      </c>
      <c r="G1041" s="115"/>
      <c r="H1041" s="203">
        <v>737.5</v>
      </c>
    </row>
    <row r="1042" spans="1:8" s="134" customFormat="1" ht="21" customHeight="1">
      <c r="A1042" s="113" t="s">
        <v>357</v>
      </c>
      <c r="B1042" s="105" t="s">
        <v>235</v>
      </c>
      <c r="C1042" s="115" t="s">
        <v>563</v>
      </c>
      <c r="D1042" s="115" t="s">
        <v>262</v>
      </c>
      <c r="E1042" s="115" t="s">
        <v>381</v>
      </c>
      <c r="F1042" s="115" t="s">
        <v>597</v>
      </c>
      <c r="G1042" s="115">
        <v>310</v>
      </c>
      <c r="H1042" s="202">
        <v>737.5</v>
      </c>
    </row>
    <row r="1043" spans="1:8" s="120" customFormat="1" ht="47.25" customHeight="1">
      <c r="A1043" s="114" t="s">
        <v>598</v>
      </c>
      <c r="B1043" s="105" t="s">
        <v>235</v>
      </c>
      <c r="C1043" s="115" t="s">
        <v>563</v>
      </c>
      <c r="D1043" s="115" t="s">
        <v>262</v>
      </c>
      <c r="E1043" s="115" t="s">
        <v>381</v>
      </c>
      <c r="F1043" s="115" t="s">
        <v>599</v>
      </c>
      <c r="G1043" s="115"/>
      <c r="H1043" s="202">
        <v>35556.4</v>
      </c>
    </row>
    <row r="1044" spans="1:8" s="120" customFormat="1" ht="17.25" customHeight="1">
      <c r="A1044" s="113" t="s">
        <v>357</v>
      </c>
      <c r="B1044" s="105" t="s">
        <v>235</v>
      </c>
      <c r="C1044" s="115" t="s">
        <v>563</v>
      </c>
      <c r="D1044" s="115" t="s">
        <v>262</v>
      </c>
      <c r="E1044" s="115" t="s">
        <v>381</v>
      </c>
      <c r="F1044" s="115" t="s">
        <v>599</v>
      </c>
      <c r="G1044" s="115">
        <v>310</v>
      </c>
      <c r="H1044" s="202">
        <v>35556.4</v>
      </c>
    </row>
    <row r="1045" spans="1:8" s="134" customFormat="1" ht="18.75" customHeight="1">
      <c r="A1045" s="107" t="s">
        <v>236</v>
      </c>
      <c r="B1045" s="103" t="s">
        <v>237</v>
      </c>
      <c r="C1045" s="121"/>
      <c r="D1045" s="121"/>
      <c r="E1045" s="121"/>
      <c r="F1045" s="121"/>
      <c r="G1045" s="121"/>
      <c r="H1045" s="200">
        <v>25690.6</v>
      </c>
    </row>
    <row r="1046" spans="1:8" s="134" customFormat="1" ht="48" customHeight="1">
      <c r="A1046" s="107" t="s">
        <v>562</v>
      </c>
      <c r="B1046" s="103" t="s">
        <v>237</v>
      </c>
      <c r="C1046" s="121" t="s">
        <v>563</v>
      </c>
      <c r="D1046" s="121" t="s">
        <v>299</v>
      </c>
      <c r="E1046" s="121" t="s">
        <v>300</v>
      </c>
      <c r="F1046" s="121" t="s">
        <v>301</v>
      </c>
      <c r="G1046" s="121"/>
      <c r="H1046" s="200">
        <v>24216.399999999998</v>
      </c>
    </row>
    <row r="1047" spans="1:8" s="134" customFormat="1" ht="46.5" customHeight="1">
      <c r="A1047" s="140" t="s">
        <v>885</v>
      </c>
      <c r="B1047" s="103" t="s">
        <v>237</v>
      </c>
      <c r="C1047" s="121" t="s">
        <v>563</v>
      </c>
      <c r="D1047" s="121" t="s">
        <v>263</v>
      </c>
      <c r="E1047" s="121" t="s">
        <v>300</v>
      </c>
      <c r="F1047" s="121" t="s">
        <v>301</v>
      </c>
      <c r="G1047" s="121"/>
      <c r="H1047" s="200">
        <v>24216.399999999998</v>
      </c>
    </row>
    <row r="1048" spans="1:8" s="134" customFormat="1" ht="32.25" customHeight="1">
      <c r="A1048" s="108" t="s">
        <v>610</v>
      </c>
      <c r="B1048" s="105" t="s">
        <v>237</v>
      </c>
      <c r="C1048" s="115" t="s">
        <v>563</v>
      </c>
      <c r="D1048" s="115" t="s">
        <v>263</v>
      </c>
      <c r="E1048" s="115" t="s">
        <v>298</v>
      </c>
      <c r="F1048" s="115" t="s">
        <v>301</v>
      </c>
      <c r="G1048" s="115"/>
      <c r="H1048" s="202">
        <v>24216.399999999998</v>
      </c>
    </row>
    <row r="1049" spans="1:8" s="134" customFormat="1" ht="33" customHeight="1">
      <c r="A1049" s="114" t="s">
        <v>611</v>
      </c>
      <c r="B1049" s="105" t="s">
        <v>237</v>
      </c>
      <c r="C1049" s="115" t="s">
        <v>563</v>
      </c>
      <c r="D1049" s="115" t="s">
        <v>263</v>
      </c>
      <c r="E1049" s="115" t="s">
        <v>298</v>
      </c>
      <c r="F1049" s="115" t="s">
        <v>612</v>
      </c>
      <c r="G1049" s="115"/>
      <c r="H1049" s="202">
        <v>24216.399999999998</v>
      </c>
    </row>
    <row r="1050" spans="1:8" s="134" customFormat="1" ht="32.25" customHeight="1">
      <c r="A1050" s="112" t="s">
        <v>352</v>
      </c>
      <c r="B1050" s="105" t="s">
        <v>237</v>
      </c>
      <c r="C1050" s="115" t="s">
        <v>563</v>
      </c>
      <c r="D1050" s="115" t="s">
        <v>263</v>
      </c>
      <c r="E1050" s="115" t="s">
        <v>298</v>
      </c>
      <c r="F1050" s="115" t="s">
        <v>612</v>
      </c>
      <c r="G1050" s="115" t="s">
        <v>156</v>
      </c>
      <c r="H1050" s="202">
        <v>23364.6</v>
      </c>
    </row>
    <row r="1051" spans="1:8" s="134" customFormat="1" ht="30" customHeight="1">
      <c r="A1051" s="114" t="s">
        <v>311</v>
      </c>
      <c r="B1051" s="105" t="s">
        <v>237</v>
      </c>
      <c r="C1051" s="115" t="s">
        <v>563</v>
      </c>
      <c r="D1051" s="115" t="s">
        <v>263</v>
      </c>
      <c r="E1051" s="115" t="s">
        <v>298</v>
      </c>
      <c r="F1051" s="115" t="s">
        <v>612</v>
      </c>
      <c r="G1051" s="115" t="s">
        <v>312</v>
      </c>
      <c r="H1051" s="202">
        <v>851.8</v>
      </c>
    </row>
    <row r="1052" spans="1:8" s="120" customFormat="1" ht="47.25" customHeight="1">
      <c r="A1052" s="107" t="s">
        <v>734</v>
      </c>
      <c r="B1052" s="103" t="s">
        <v>237</v>
      </c>
      <c r="C1052" s="121" t="s">
        <v>735</v>
      </c>
      <c r="D1052" s="121" t="s">
        <v>299</v>
      </c>
      <c r="E1052" s="121" t="s">
        <v>300</v>
      </c>
      <c r="F1052" s="121" t="s">
        <v>301</v>
      </c>
      <c r="G1052" s="121"/>
      <c r="H1052" s="200">
        <v>1474.1999999999998</v>
      </c>
    </row>
    <row r="1053" spans="1:8" s="120" customFormat="1" ht="45.75" customHeight="1">
      <c r="A1053" s="137" t="s">
        <v>939</v>
      </c>
      <c r="B1053" s="103" t="s">
        <v>237</v>
      </c>
      <c r="C1053" s="121" t="s">
        <v>735</v>
      </c>
      <c r="D1053" s="121" t="s">
        <v>525</v>
      </c>
      <c r="E1053" s="121" t="s">
        <v>300</v>
      </c>
      <c r="F1053" s="121" t="s">
        <v>301</v>
      </c>
      <c r="G1053" s="121"/>
      <c r="H1053" s="200">
        <v>1474.1999999999998</v>
      </c>
    </row>
    <row r="1054" spans="1:8" s="116" customFormat="1" ht="33" customHeight="1">
      <c r="A1054" s="113" t="s">
        <v>781</v>
      </c>
      <c r="B1054" s="105" t="s">
        <v>237</v>
      </c>
      <c r="C1054" s="115" t="s">
        <v>735</v>
      </c>
      <c r="D1054" s="115" t="s">
        <v>525</v>
      </c>
      <c r="E1054" s="115" t="s">
        <v>298</v>
      </c>
      <c r="F1054" s="115" t="s">
        <v>301</v>
      </c>
      <c r="G1054" s="115"/>
      <c r="H1054" s="202">
        <v>1474.1999999999998</v>
      </c>
    </row>
    <row r="1055" spans="1:8" s="134" customFormat="1" ht="30.75" customHeight="1">
      <c r="A1055" s="108" t="s">
        <v>1060</v>
      </c>
      <c r="B1055" s="105" t="s">
        <v>237</v>
      </c>
      <c r="C1055" s="115" t="s">
        <v>735</v>
      </c>
      <c r="D1055" s="115" t="s">
        <v>525</v>
      </c>
      <c r="E1055" s="115" t="s">
        <v>298</v>
      </c>
      <c r="F1055" s="115" t="s">
        <v>782</v>
      </c>
      <c r="G1055" s="115"/>
      <c r="H1055" s="202">
        <v>597.8</v>
      </c>
    </row>
    <row r="1056" spans="1:8" s="116" customFormat="1" ht="31.5" customHeight="1">
      <c r="A1056" s="108" t="s">
        <v>560</v>
      </c>
      <c r="B1056" s="105" t="s">
        <v>237</v>
      </c>
      <c r="C1056" s="115" t="s">
        <v>735</v>
      </c>
      <c r="D1056" s="115" t="s">
        <v>525</v>
      </c>
      <c r="E1056" s="115" t="s">
        <v>298</v>
      </c>
      <c r="F1056" s="115" t="s">
        <v>782</v>
      </c>
      <c r="G1056" s="115" t="s">
        <v>561</v>
      </c>
      <c r="H1056" s="202">
        <v>597.8</v>
      </c>
    </row>
    <row r="1057" spans="1:8" s="116" customFormat="1" ht="48" customHeight="1">
      <c r="A1057" s="108" t="s">
        <v>783</v>
      </c>
      <c r="B1057" s="105" t="s">
        <v>237</v>
      </c>
      <c r="C1057" s="115" t="s">
        <v>735</v>
      </c>
      <c r="D1057" s="115" t="s">
        <v>525</v>
      </c>
      <c r="E1057" s="115" t="s">
        <v>298</v>
      </c>
      <c r="F1057" s="115" t="s">
        <v>784</v>
      </c>
      <c r="G1057" s="115"/>
      <c r="H1057" s="202">
        <v>876.4</v>
      </c>
    </row>
    <row r="1058" spans="1:8" s="116" customFormat="1" ht="33.75" customHeight="1">
      <c r="A1058" s="108" t="s">
        <v>560</v>
      </c>
      <c r="B1058" s="105" t="s">
        <v>237</v>
      </c>
      <c r="C1058" s="115" t="s">
        <v>735</v>
      </c>
      <c r="D1058" s="115" t="s">
        <v>525</v>
      </c>
      <c r="E1058" s="115" t="s">
        <v>298</v>
      </c>
      <c r="F1058" s="115" t="s">
        <v>784</v>
      </c>
      <c r="G1058" s="115" t="s">
        <v>561</v>
      </c>
      <c r="H1058" s="202">
        <v>876.4</v>
      </c>
    </row>
    <row r="1059" spans="1:8" s="116" customFormat="1" ht="12.75">
      <c r="A1059" s="107" t="s">
        <v>238</v>
      </c>
      <c r="B1059" s="103" t="s">
        <v>239</v>
      </c>
      <c r="C1059" s="121"/>
      <c r="D1059" s="121"/>
      <c r="E1059" s="121"/>
      <c r="F1059" s="121"/>
      <c r="G1059" s="121"/>
      <c r="H1059" s="200">
        <v>7313.700000000001</v>
      </c>
    </row>
    <row r="1060" spans="1:8" s="116" customFormat="1" ht="12.75">
      <c r="A1060" s="107" t="s">
        <v>240</v>
      </c>
      <c r="B1060" s="103" t="s">
        <v>241</v>
      </c>
      <c r="C1060" s="121"/>
      <c r="D1060" s="121"/>
      <c r="E1060" s="121"/>
      <c r="F1060" s="121"/>
      <c r="G1060" s="121"/>
      <c r="H1060" s="200">
        <v>3978.8</v>
      </c>
    </row>
    <row r="1061" spans="1:8" s="120" customFormat="1" ht="45.75" customHeight="1">
      <c r="A1061" s="107" t="s">
        <v>423</v>
      </c>
      <c r="B1061" s="103" t="s">
        <v>241</v>
      </c>
      <c r="C1061" s="121" t="s">
        <v>424</v>
      </c>
      <c r="D1061" s="121" t="s">
        <v>299</v>
      </c>
      <c r="E1061" s="121" t="s">
        <v>300</v>
      </c>
      <c r="F1061" s="121" t="s">
        <v>301</v>
      </c>
      <c r="G1061" s="121"/>
      <c r="H1061" s="200">
        <v>3778.8</v>
      </c>
    </row>
    <row r="1062" spans="1:8" s="120" customFormat="1" ht="32.25" customHeight="1">
      <c r="A1062" s="137" t="s">
        <v>940</v>
      </c>
      <c r="B1062" s="103" t="s">
        <v>241</v>
      </c>
      <c r="C1062" s="121" t="s">
        <v>424</v>
      </c>
      <c r="D1062" s="121" t="s">
        <v>258</v>
      </c>
      <c r="E1062" s="121" t="s">
        <v>300</v>
      </c>
      <c r="F1062" s="121" t="s">
        <v>301</v>
      </c>
      <c r="G1062" s="121"/>
      <c r="H1062" s="200">
        <v>3695.1</v>
      </c>
    </row>
    <row r="1063" spans="1:8" s="116" customFormat="1" ht="45" customHeight="1">
      <c r="A1063" s="108" t="s">
        <v>426</v>
      </c>
      <c r="B1063" s="105" t="s">
        <v>241</v>
      </c>
      <c r="C1063" s="115" t="s">
        <v>424</v>
      </c>
      <c r="D1063" s="115" t="s">
        <v>258</v>
      </c>
      <c r="E1063" s="115" t="s">
        <v>298</v>
      </c>
      <c r="F1063" s="115" t="s">
        <v>301</v>
      </c>
      <c r="G1063" s="115"/>
      <c r="H1063" s="202">
        <v>366.4</v>
      </c>
    </row>
    <row r="1064" spans="1:8" s="116" customFormat="1" ht="57" customHeight="1">
      <c r="A1064" s="114" t="s">
        <v>941</v>
      </c>
      <c r="B1064" s="105" t="s">
        <v>241</v>
      </c>
      <c r="C1064" s="115" t="s">
        <v>424</v>
      </c>
      <c r="D1064" s="115" t="s">
        <v>258</v>
      </c>
      <c r="E1064" s="115" t="s">
        <v>298</v>
      </c>
      <c r="F1064" s="115" t="s">
        <v>428</v>
      </c>
      <c r="G1064" s="115"/>
      <c r="H1064" s="202">
        <v>366.4</v>
      </c>
    </row>
    <row r="1065" spans="1:8" s="116" customFormat="1" ht="32.25" customHeight="1">
      <c r="A1065" s="114" t="s">
        <v>311</v>
      </c>
      <c r="B1065" s="105" t="s">
        <v>241</v>
      </c>
      <c r="C1065" s="115" t="s">
        <v>424</v>
      </c>
      <c r="D1065" s="115" t="s">
        <v>258</v>
      </c>
      <c r="E1065" s="115" t="s">
        <v>298</v>
      </c>
      <c r="F1065" s="115" t="s">
        <v>428</v>
      </c>
      <c r="G1065" s="115">
        <v>240</v>
      </c>
      <c r="H1065" s="202">
        <v>366.4</v>
      </c>
    </row>
    <row r="1066" spans="1:8" s="116" customFormat="1" ht="30.75" customHeight="1">
      <c r="A1066" s="108" t="s">
        <v>429</v>
      </c>
      <c r="B1066" s="105" t="s">
        <v>241</v>
      </c>
      <c r="C1066" s="115" t="s">
        <v>424</v>
      </c>
      <c r="D1066" s="115" t="s">
        <v>258</v>
      </c>
      <c r="E1066" s="115" t="s">
        <v>326</v>
      </c>
      <c r="F1066" s="115" t="s">
        <v>301</v>
      </c>
      <c r="G1066" s="115"/>
      <c r="H1066" s="202">
        <v>1306.1</v>
      </c>
    </row>
    <row r="1067" spans="1:8" s="116" customFormat="1" ht="38.25">
      <c r="A1067" s="108" t="s">
        <v>430</v>
      </c>
      <c r="B1067" s="105" t="s">
        <v>241</v>
      </c>
      <c r="C1067" s="115" t="s">
        <v>424</v>
      </c>
      <c r="D1067" s="115" t="s">
        <v>258</v>
      </c>
      <c r="E1067" s="115" t="s">
        <v>326</v>
      </c>
      <c r="F1067" s="115" t="s">
        <v>431</v>
      </c>
      <c r="G1067" s="115"/>
      <c r="H1067" s="202">
        <v>1170</v>
      </c>
    </row>
    <row r="1068" spans="1:8" s="116" customFormat="1" ht="31.5" customHeight="1">
      <c r="A1068" s="114" t="s">
        <v>311</v>
      </c>
      <c r="B1068" s="105" t="s">
        <v>241</v>
      </c>
      <c r="C1068" s="115" t="s">
        <v>424</v>
      </c>
      <c r="D1068" s="115" t="s">
        <v>258</v>
      </c>
      <c r="E1068" s="115" t="s">
        <v>326</v>
      </c>
      <c r="F1068" s="115" t="s">
        <v>431</v>
      </c>
      <c r="G1068" s="115">
        <v>240</v>
      </c>
      <c r="H1068" s="202">
        <v>1170</v>
      </c>
    </row>
    <row r="1069" spans="1:8" s="116" customFormat="1" ht="25.5">
      <c r="A1069" s="114" t="s">
        <v>432</v>
      </c>
      <c r="B1069" s="105" t="s">
        <v>241</v>
      </c>
      <c r="C1069" s="115" t="s">
        <v>424</v>
      </c>
      <c r="D1069" s="115" t="s">
        <v>258</v>
      </c>
      <c r="E1069" s="115" t="s">
        <v>326</v>
      </c>
      <c r="F1069" s="115" t="s">
        <v>433</v>
      </c>
      <c r="G1069" s="115"/>
      <c r="H1069" s="202">
        <v>136.1</v>
      </c>
    </row>
    <row r="1070" spans="1:8" s="116" customFormat="1" ht="32.25" customHeight="1">
      <c r="A1070" s="114" t="s">
        <v>311</v>
      </c>
      <c r="B1070" s="105" t="s">
        <v>241</v>
      </c>
      <c r="C1070" s="115" t="s">
        <v>424</v>
      </c>
      <c r="D1070" s="115" t="s">
        <v>258</v>
      </c>
      <c r="E1070" s="115" t="s">
        <v>326</v>
      </c>
      <c r="F1070" s="115" t="s">
        <v>433</v>
      </c>
      <c r="G1070" s="115">
        <v>240</v>
      </c>
      <c r="H1070" s="202">
        <v>136.1</v>
      </c>
    </row>
    <row r="1071" spans="1:8" s="116" customFormat="1" ht="45" customHeight="1">
      <c r="A1071" s="109" t="s">
        <v>434</v>
      </c>
      <c r="B1071" s="105" t="s">
        <v>241</v>
      </c>
      <c r="C1071" s="115" t="s">
        <v>424</v>
      </c>
      <c r="D1071" s="115" t="s">
        <v>258</v>
      </c>
      <c r="E1071" s="115" t="s">
        <v>365</v>
      </c>
      <c r="F1071" s="115" t="s">
        <v>301</v>
      </c>
      <c r="G1071" s="115"/>
      <c r="H1071" s="202">
        <v>2022.6</v>
      </c>
    </row>
    <row r="1072" spans="1:8" s="116" customFormat="1" ht="28.5" customHeight="1">
      <c r="A1072" s="109" t="s">
        <v>435</v>
      </c>
      <c r="B1072" s="105" t="s">
        <v>241</v>
      </c>
      <c r="C1072" s="115" t="s">
        <v>424</v>
      </c>
      <c r="D1072" s="115" t="s">
        <v>258</v>
      </c>
      <c r="E1072" s="115" t="s">
        <v>365</v>
      </c>
      <c r="F1072" s="115" t="s">
        <v>436</v>
      </c>
      <c r="G1072" s="115"/>
      <c r="H1072" s="202">
        <v>2022.6</v>
      </c>
    </row>
    <row r="1073" spans="1:8" s="116" customFormat="1" ht="12.75">
      <c r="A1073" s="104" t="s">
        <v>317</v>
      </c>
      <c r="B1073" s="105" t="s">
        <v>241</v>
      </c>
      <c r="C1073" s="115" t="s">
        <v>424</v>
      </c>
      <c r="D1073" s="115" t="s">
        <v>258</v>
      </c>
      <c r="E1073" s="115" t="s">
        <v>365</v>
      </c>
      <c r="F1073" s="115" t="s">
        <v>436</v>
      </c>
      <c r="G1073" s="115" t="s">
        <v>306</v>
      </c>
      <c r="H1073" s="202">
        <v>2022.6</v>
      </c>
    </row>
    <row r="1074" spans="1:8" ht="43.5" customHeight="1">
      <c r="A1074" s="137" t="s">
        <v>942</v>
      </c>
      <c r="B1074" s="103" t="s">
        <v>241</v>
      </c>
      <c r="C1074" s="121" t="s">
        <v>424</v>
      </c>
      <c r="D1074" s="121" t="s">
        <v>260</v>
      </c>
      <c r="E1074" s="121" t="s">
        <v>300</v>
      </c>
      <c r="F1074" s="121" t="s">
        <v>301</v>
      </c>
      <c r="G1074" s="121"/>
      <c r="H1074" s="200">
        <v>62.8</v>
      </c>
    </row>
    <row r="1075" spans="1:8" ht="33" customHeight="1">
      <c r="A1075" s="108" t="s">
        <v>438</v>
      </c>
      <c r="B1075" s="105" t="s">
        <v>241</v>
      </c>
      <c r="C1075" s="115" t="s">
        <v>424</v>
      </c>
      <c r="D1075" s="115" t="s">
        <v>260</v>
      </c>
      <c r="E1075" s="115" t="s">
        <v>298</v>
      </c>
      <c r="F1075" s="115" t="s">
        <v>301</v>
      </c>
      <c r="G1075" s="115"/>
      <c r="H1075" s="202">
        <v>62.8</v>
      </c>
    </row>
    <row r="1076" spans="1:8" ht="30.75" customHeight="1">
      <c r="A1076" s="108" t="s">
        <v>943</v>
      </c>
      <c r="B1076" s="105" t="s">
        <v>241</v>
      </c>
      <c r="C1076" s="115" t="s">
        <v>424</v>
      </c>
      <c r="D1076" s="115" t="s">
        <v>260</v>
      </c>
      <c r="E1076" s="115" t="s">
        <v>298</v>
      </c>
      <c r="F1076" s="115" t="s">
        <v>440</v>
      </c>
      <c r="G1076" s="115"/>
      <c r="H1076" s="202">
        <v>62.8</v>
      </c>
    </row>
    <row r="1077" spans="1:8" ht="16.5" customHeight="1">
      <c r="A1077" s="108" t="s">
        <v>396</v>
      </c>
      <c r="B1077" s="105" t="s">
        <v>241</v>
      </c>
      <c r="C1077" s="115" t="s">
        <v>424</v>
      </c>
      <c r="D1077" s="115" t="s">
        <v>260</v>
      </c>
      <c r="E1077" s="115" t="s">
        <v>298</v>
      </c>
      <c r="F1077" s="115" t="s">
        <v>440</v>
      </c>
      <c r="G1077" s="115">
        <v>610</v>
      </c>
      <c r="H1077" s="202">
        <v>62.8</v>
      </c>
    </row>
    <row r="1078" spans="1:8" s="120" customFormat="1" ht="45.75" customHeight="1">
      <c r="A1078" s="137" t="s">
        <v>944</v>
      </c>
      <c r="B1078" s="103" t="s">
        <v>241</v>
      </c>
      <c r="C1078" s="121" t="s">
        <v>424</v>
      </c>
      <c r="D1078" s="121" t="s">
        <v>262</v>
      </c>
      <c r="E1078" s="121" t="s">
        <v>300</v>
      </c>
      <c r="F1078" s="121" t="s">
        <v>301</v>
      </c>
      <c r="G1078" s="121"/>
      <c r="H1078" s="200">
        <v>20.9</v>
      </c>
    </row>
    <row r="1079" spans="1:8" ht="48" customHeight="1">
      <c r="A1079" s="108" t="s">
        <v>442</v>
      </c>
      <c r="B1079" s="105" t="s">
        <v>241</v>
      </c>
      <c r="C1079" s="115" t="s">
        <v>424</v>
      </c>
      <c r="D1079" s="115" t="s">
        <v>262</v>
      </c>
      <c r="E1079" s="115" t="s">
        <v>298</v>
      </c>
      <c r="F1079" s="115" t="s">
        <v>301</v>
      </c>
      <c r="G1079" s="115"/>
      <c r="H1079" s="202">
        <v>20.9</v>
      </c>
    </row>
    <row r="1080" spans="1:8" s="120" customFormat="1" ht="45.75" customHeight="1">
      <c r="A1080" s="108" t="s">
        <v>945</v>
      </c>
      <c r="B1080" s="105" t="s">
        <v>241</v>
      </c>
      <c r="C1080" s="115" t="s">
        <v>424</v>
      </c>
      <c r="D1080" s="115" t="s">
        <v>262</v>
      </c>
      <c r="E1080" s="115" t="s">
        <v>298</v>
      </c>
      <c r="F1080" s="115" t="s">
        <v>444</v>
      </c>
      <c r="G1080" s="115"/>
      <c r="H1080" s="202">
        <v>20.9</v>
      </c>
    </row>
    <row r="1081" spans="1:8" s="116" customFormat="1" ht="12.75">
      <c r="A1081" s="108" t="s">
        <v>396</v>
      </c>
      <c r="B1081" s="105" t="s">
        <v>241</v>
      </c>
      <c r="C1081" s="115" t="s">
        <v>424</v>
      </c>
      <c r="D1081" s="115" t="s">
        <v>262</v>
      </c>
      <c r="E1081" s="115" t="s">
        <v>298</v>
      </c>
      <c r="F1081" s="115" t="s">
        <v>444</v>
      </c>
      <c r="G1081" s="115">
        <v>610</v>
      </c>
      <c r="H1081" s="202">
        <v>20.9</v>
      </c>
    </row>
    <row r="1082" spans="1:8" s="120" customFormat="1" ht="21" customHeight="1" hidden="1">
      <c r="A1082" s="137" t="s">
        <v>445</v>
      </c>
      <c r="B1082" s="103" t="s">
        <v>241</v>
      </c>
      <c r="C1082" s="121" t="s">
        <v>424</v>
      </c>
      <c r="D1082" s="121" t="s">
        <v>263</v>
      </c>
      <c r="E1082" s="121" t="s">
        <v>300</v>
      </c>
      <c r="F1082" s="121" t="s">
        <v>301</v>
      </c>
      <c r="G1082" s="121"/>
      <c r="H1082" s="200">
        <v>0</v>
      </c>
    </row>
    <row r="1083" spans="1:8" s="116" customFormat="1" ht="21.75" customHeight="1" hidden="1">
      <c r="A1083" s="458" t="s">
        <v>446</v>
      </c>
      <c r="B1083" s="105" t="s">
        <v>241</v>
      </c>
      <c r="C1083" s="115" t="s">
        <v>424</v>
      </c>
      <c r="D1083" s="115" t="s">
        <v>263</v>
      </c>
      <c r="E1083" s="115" t="s">
        <v>298</v>
      </c>
      <c r="F1083" s="115" t="s">
        <v>301</v>
      </c>
      <c r="G1083" s="115"/>
      <c r="H1083" s="202">
        <v>0</v>
      </c>
    </row>
    <row r="1084" spans="1:8" s="116" customFormat="1" ht="24" customHeight="1" hidden="1">
      <c r="A1084" s="109" t="s">
        <v>285</v>
      </c>
      <c r="B1084" s="105" t="s">
        <v>241</v>
      </c>
      <c r="C1084" s="115" t="s">
        <v>424</v>
      </c>
      <c r="D1084" s="115" t="s">
        <v>263</v>
      </c>
      <c r="E1084" s="115" t="s">
        <v>298</v>
      </c>
      <c r="F1084" s="115" t="s">
        <v>447</v>
      </c>
      <c r="G1084" s="115"/>
      <c r="H1084" s="202">
        <v>0</v>
      </c>
    </row>
    <row r="1085" spans="1:8" s="116" customFormat="1" ht="21" customHeight="1" hidden="1">
      <c r="A1085" s="109" t="s">
        <v>305</v>
      </c>
      <c r="B1085" s="105" t="s">
        <v>241</v>
      </c>
      <c r="C1085" s="115" t="s">
        <v>424</v>
      </c>
      <c r="D1085" s="115" t="s">
        <v>263</v>
      </c>
      <c r="E1085" s="115" t="s">
        <v>298</v>
      </c>
      <c r="F1085" s="115" t="s">
        <v>447</v>
      </c>
      <c r="G1085" s="115" t="s">
        <v>306</v>
      </c>
      <c r="H1085" s="202">
        <v>0</v>
      </c>
    </row>
    <row r="1086" spans="1:8" s="116" customFormat="1" ht="22.5" customHeight="1">
      <c r="A1086" s="107" t="s">
        <v>820</v>
      </c>
      <c r="B1086" s="103" t="s">
        <v>241</v>
      </c>
      <c r="C1086" s="121" t="s">
        <v>821</v>
      </c>
      <c r="D1086" s="121" t="s">
        <v>299</v>
      </c>
      <c r="E1086" s="121" t="s">
        <v>300</v>
      </c>
      <c r="F1086" s="121" t="s">
        <v>301</v>
      </c>
      <c r="G1086" s="121"/>
      <c r="H1086" s="200">
        <v>200</v>
      </c>
    </row>
    <row r="1087" spans="1:8" s="116" customFormat="1" ht="22.5" customHeight="1">
      <c r="A1087" s="137" t="s">
        <v>788</v>
      </c>
      <c r="B1087" s="103" t="s">
        <v>241</v>
      </c>
      <c r="C1087" s="121" t="s">
        <v>821</v>
      </c>
      <c r="D1087" s="121" t="s">
        <v>634</v>
      </c>
      <c r="E1087" s="121" t="s">
        <v>300</v>
      </c>
      <c r="F1087" s="121" t="s">
        <v>301</v>
      </c>
      <c r="G1087" s="121"/>
      <c r="H1087" s="200">
        <v>200</v>
      </c>
    </row>
    <row r="1088" spans="1:8" s="116" customFormat="1" ht="23.25" customHeight="1">
      <c r="A1088" s="114" t="s">
        <v>788</v>
      </c>
      <c r="B1088" s="105" t="s">
        <v>241</v>
      </c>
      <c r="C1088" s="115" t="s">
        <v>821</v>
      </c>
      <c r="D1088" s="115" t="s">
        <v>634</v>
      </c>
      <c r="E1088" s="115" t="s">
        <v>298</v>
      </c>
      <c r="F1088" s="115" t="s">
        <v>301</v>
      </c>
      <c r="G1088" s="115"/>
      <c r="H1088" s="202">
        <v>200</v>
      </c>
    </row>
    <row r="1089" spans="1:8" s="116" customFormat="1" ht="46.5" customHeight="1">
      <c r="A1089" s="117" t="s">
        <v>413</v>
      </c>
      <c r="B1089" s="105" t="s">
        <v>241</v>
      </c>
      <c r="C1089" s="115" t="s">
        <v>821</v>
      </c>
      <c r="D1089" s="115" t="s">
        <v>634</v>
      </c>
      <c r="E1089" s="115" t="s">
        <v>298</v>
      </c>
      <c r="F1089" s="115" t="s">
        <v>414</v>
      </c>
      <c r="G1089" s="115"/>
      <c r="H1089" s="202">
        <v>200</v>
      </c>
    </row>
    <row r="1090" spans="1:8" s="116" customFormat="1" ht="18.75" customHeight="1">
      <c r="A1090" s="104" t="s">
        <v>317</v>
      </c>
      <c r="B1090" s="105" t="s">
        <v>241</v>
      </c>
      <c r="C1090" s="115" t="s">
        <v>821</v>
      </c>
      <c r="D1090" s="115" t="s">
        <v>634</v>
      </c>
      <c r="E1090" s="115" t="s">
        <v>298</v>
      </c>
      <c r="F1090" s="115" t="s">
        <v>414</v>
      </c>
      <c r="G1090" s="115" t="s">
        <v>306</v>
      </c>
      <c r="H1090" s="202">
        <v>200</v>
      </c>
    </row>
    <row r="1091" spans="1:8" s="120" customFormat="1" ht="14.25">
      <c r="A1091" s="153" t="s">
        <v>242</v>
      </c>
      <c r="B1091" s="103" t="s">
        <v>243</v>
      </c>
      <c r="C1091" s="121"/>
      <c r="D1091" s="121"/>
      <c r="E1091" s="121"/>
      <c r="F1091" s="121"/>
      <c r="G1091" s="121"/>
      <c r="H1091" s="200">
        <v>3334.9</v>
      </c>
    </row>
    <row r="1092" spans="1:8" s="120" customFormat="1" ht="38.25">
      <c r="A1092" s="107" t="s">
        <v>423</v>
      </c>
      <c r="B1092" s="103" t="s">
        <v>243</v>
      </c>
      <c r="C1092" s="121" t="s">
        <v>424</v>
      </c>
      <c r="D1092" s="121" t="s">
        <v>299</v>
      </c>
      <c r="E1092" s="121" t="s">
        <v>300</v>
      </c>
      <c r="F1092" s="121" t="s">
        <v>301</v>
      </c>
      <c r="G1092" s="121"/>
      <c r="H1092" s="200">
        <v>3334.9</v>
      </c>
    </row>
    <row r="1093" spans="1:8" s="116" customFormat="1" ht="32.25" customHeight="1">
      <c r="A1093" s="108" t="s">
        <v>445</v>
      </c>
      <c r="B1093" s="105" t="s">
        <v>243</v>
      </c>
      <c r="C1093" s="115" t="s">
        <v>424</v>
      </c>
      <c r="D1093" s="115" t="s">
        <v>263</v>
      </c>
      <c r="E1093" s="115" t="s">
        <v>300</v>
      </c>
      <c r="F1093" s="115" t="s">
        <v>301</v>
      </c>
      <c r="G1093" s="115"/>
      <c r="H1093" s="202">
        <v>3334.9</v>
      </c>
    </row>
    <row r="1094" spans="1:8" s="116" customFormat="1" ht="30.75" customHeight="1">
      <c r="A1094" s="458" t="s">
        <v>446</v>
      </c>
      <c r="B1094" s="105" t="s">
        <v>243</v>
      </c>
      <c r="C1094" s="115" t="s">
        <v>424</v>
      </c>
      <c r="D1094" s="115" t="s">
        <v>263</v>
      </c>
      <c r="E1094" s="115" t="s">
        <v>298</v>
      </c>
      <c r="F1094" s="115" t="s">
        <v>301</v>
      </c>
      <c r="G1094" s="115"/>
      <c r="H1094" s="202">
        <v>3334.9</v>
      </c>
    </row>
    <row r="1095" spans="1:8" s="116" customFormat="1" ht="12.75" hidden="1">
      <c r="A1095" s="173" t="s">
        <v>1026</v>
      </c>
      <c r="B1095" s="105" t="s">
        <v>243</v>
      </c>
      <c r="C1095" s="115" t="s">
        <v>424</v>
      </c>
      <c r="D1095" s="115" t="s">
        <v>263</v>
      </c>
      <c r="E1095" s="115" t="s">
        <v>298</v>
      </c>
      <c r="F1095" s="115" t="s">
        <v>324</v>
      </c>
      <c r="G1095" s="115"/>
      <c r="H1095" s="202">
        <v>0</v>
      </c>
    </row>
    <row r="1096" spans="1:8" s="116" customFormat="1" ht="12.75" hidden="1">
      <c r="A1096" s="171" t="s">
        <v>317</v>
      </c>
      <c r="B1096" s="105" t="s">
        <v>243</v>
      </c>
      <c r="C1096" s="115" t="s">
        <v>424</v>
      </c>
      <c r="D1096" s="115" t="s">
        <v>263</v>
      </c>
      <c r="E1096" s="115" t="s">
        <v>298</v>
      </c>
      <c r="F1096" s="115" t="s">
        <v>324</v>
      </c>
      <c r="G1096" s="115" t="s">
        <v>306</v>
      </c>
      <c r="H1096" s="202">
        <v>0</v>
      </c>
    </row>
    <row r="1097" spans="1:8" s="116" customFormat="1" ht="46.5" customHeight="1">
      <c r="A1097" s="171" t="s">
        <v>1063</v>
      </c>
      <c r="B1097" s="105" t="s">
        <v>243</v>
      </c>
      <c r="C1097" s="115" t="s">
        <v>424</v>
      </c>
      <c r="D1097" s="115" t="s">
        <v>263</v>
      </c>
      <c r="E1097" s="115" t="s">
        <v>298</v>
      </c>
      <c r="F1097" s="115" t="s">
        <v>1062</v>
      </c>
      <c r="G1097" s="115"/>
      <c r="H1097" s="202">
        <v>659.6</v>
      </c>
    </row>
    <row r="1098" spans="1:8" s="116" customFormat="1" ht="12.75">
      <c r="A1098" s="171" t="s">
        <v>317</v>
      </c>
      <c r="B1098" s="105" t="s">
        <v>243</v>
      </c>
      <c r="C1098" s="115" t="s">
        <v>424</v>
      </c>
      <c r="D1098" s="115" t="s">
        <v>263</v>
      </c>
      <c r="E1098" s="115" t="s">
        <v>298</v>
      </c>
      <c r="F1098" s="115" t="s">
        <v>1062</v>
      </c>
      <c r="G1098" s="115" t="s">
        <v>306</v>
      </c>
      <c r="H1098" s="202">
        <v>659.6</v>
      </c>
    </row>
    <row r="1099" spans="1:8" s="116" customFormat="1" ht="28.5" customHeight="1">
      <c r="A1099" s="109" t="s">
        <v>451</v>
      </c>
      <c r="B1099" s="105" t="s">
        <v>243</v>
      </c>
      <c r="C1099" s="115" t="s">
        <v>424</v>
      </c>
      <c r="D1099" s="115" t="s">
        <v>263</v>
      </c>
      <c r="E1099" s="115" t="s">
        <v>298</v>
      </c>
      <c r="F1099" s="115" t="s">
        <v>452</v>
      </c>
      <c r="G1099" s="115"/>
      <c r="H1099" s="202">
        <v>2675.3</v>
      </c>
    </row>
    <row r="1100" spans="1:8" s="116" customFormat="1" ht="12.75">
      <c r="A1100" s="104" t="s">
        <v>317</v>
      </c>
      <c r="B1100" s="105" t="s">
        <v>243</v>
      </c>
      <c r="C1100" s="115" t="s">
        <v>424</v>
      </c>
      <c r="D1100" s="115" t="s">
        <v>263</v>
      </c>
      <c r="E1100" s="115" t="s">
        <v>298</v>
      </c>
      <c r="F1100" s="115" t="s">
        <v>452</v>
      </c>
      <c r="G1100" s="115" t="s">
        <v>306</v>
      </c>
      <c r="H1100" s="202">
        <v>2675.3</v>
      </c>
    </row>
    <row r="1101" spans="1:8" s="120" customFormat="1" ht="12.75" hidden="1">
      <c r="A1101" s="154" t="s">
        <v>244</v>
      </c>
      <c r="B1101" s="103" t="s">
        <v>245</v>
      </c>
      <c r="C1101" s="121"/>
      <c r="D1101" s="121"/>
      <c r="E1101" s="121"/>
      <c r="F1101" s="121"/>
      <c r="G1101" s="121"/>
      <c r="H1101" s="200">
        <v>0</v>
      </c>
    </row>
    <row r="1102" spans="1:8" s="120" customFormat="1" ht="12.75" hidden="1">
      <c r="A1102" s="154" t="s">
        <v>379</v>
      </c>
      <c r="B1102" s="103" t="s">
        <v>247</v>
      </c>
      <c r="C1102" s="121"/>
      <c r="D1102" s="121"/>
      <c r="E1102" s="121"/>
      <c r="F1102" s="121"/>
      <c r="G1102" s="121"/>
      <c r="H1102" s="200">
        <v>0</v>
      </c>
    </row>
    <row r="1103" spans="1:8" s="120" customFormat="1" ht="42.75" customHeight="1" hidden="1">
      <c r="A1103" s="107" t="s">
        <v>364</v>
      </c>
      <c r="B1103" s="103" t="s">
        <v>247</v>
      </c>
      <c r="C1103" s="121" t="s">
        <v>365</v>
      </c>
      <c r="D1103" s="121" t="s">
        <v>299</v>
      </c>
      <c r="E1103" s="121" t="s">
        <v>300</v>
      </c>
      <c r="F1103" s="121" t="s">
        <v>301</v>
      </c>
      <c r="G1103" s="121"/>
      <c r="H1103" s="200">
        <v>0</v>
      </c>
    </row>
    <row r="1104" spans="1:8" s="120" customFormat="1" ht="28.5" customHeight="1" hidden="1">
      <c r="A1104" s="109" t="s">
        <v>374</v>
      </c>
      <c r="B1104" s="103" t="s">
        <v>247</v>
      </c>
      <c r="C1104" s="121" t="s">
        <v>365</v>
      </c>
      <c r="D1104" s="121" t="s">
        <v>260</v>
      </c>
      <c r="E1104" s="121" t="s">
        <v>300</v>
      </c>
      <c r="F1104" s="121" t="s">
        <v>301</v>
      </c>
      <c r="G1104" s="121"/>
      <c r="H1104" s="200">
        <v>0</v>
      </c>
    </row>
    <row r="1105" spans="1:8" s="120" customFormat="1" ht="30" customHeight="1" hidden="1">
      <c r="A1105" s="109" t="s">
        <v>375</v>
      </c>
      <c r="B1105" s="105" t="s">
        <v>247</v>
      </c>
      <c r="C1105" s="115" t="s">
        <v>365</v>
      </c>
      <c r="D1105" s="115" t="s">
        <v>260</v>
      </c>
      <c r="E1105" s="115" t="s">
        <v>298</v>
      </c>
      <c r="F1105" s="115" t="s">
        <v>301</v>
      </c>
      <c r="G1105" s="119"/>
      <c r="H1105" s="202">
        <v>0</v>
      </c>
    </row>
    <row r="1106" spans="1:8" s="120" customFormat="1" ht="12.75" hidden="1">
      <c r="A1106" s="114" t="s">
        <v>837</v>
      </c>
      <c r="B1106" s="105" t="s">
        <v>247</v>
      </c>
      <c r="C1106" s="115" t="s">
        <v>365</v>
      </c>
      <c r="D1106" s="115" t="s">
        <v>260</v>
      </c>
      <c r="E1106" s="115" t="s">
        <v>298</v>
      </c>
      <c r="F1106" s="105" t="s">
        <v>377</v>
      </c>
      <c r="G1106" s="119"/>
      <c r="H1106" s="202">
        <v>0</v>
      </c>
    </row>
    <row r="1107" spans="1:8" ht="12.75" hidden="1">
      <c r="A1107" s="114" t="s">
        <v>378</v>
      </c>
      <c r="B1107" s="105" t="s">
        <v>247</v>
      </c>
      <c r="C1107" s="115" t="s">
        <v>365</v>
      </c>
      <c r="D1107" s="115" t="s">
        <v>260</v>
      </c>
      <c r="E1107" s="115" t="s">
        <v>298</v>
      </c>
      <c r="F1107" s="105" t="s">
        <v>377</v>
      </c>
      <c r="G1107" s="119">
        <v>730</v>
      </c>
      <c r="H1107" s="202">
        <v>0</v>
      </c>
    </row>
    <row r="1108" spans="1:8" s="120" customFormat="1" ht="33.75" customHeight="1">
      <c r="A1108" s="154" t="s">
        <v>248</v>
      </c>
      <c r="B1108" s="103" t="s">
        <v>249</v>
      </c>
      <c r="C1108" s="121"/>
      <c r="D1108" s="121"/>
      <c r="E1108" s="121"/>
      <c r="F1108" s="121"/>
      <c r="G1108" s="121"/>
      <c r="H1108" s="200">
        <v>244187.39999999997</v>
      </c>
    </row>
    <row r="1109" spans="1:8" s="120" customFormat="1" ht="38.25" customHeight="1">
      <c r="A1109" s="154" t="s">
        <v>250</v>
      </c>
      <c r="B1109" s="103" t="s">
        <v>251</v>
      </c>
      <c r="C1109" s="121"/>
      <c r="D1109" s="121"/>
      <c r="E1109" s="121"/>
      <c r="F1109" s="121"/>
      <c r="G1109" s="121"/>
      <c r="H1109" s="200">
        <v>178361.59999999998</v>
      </c>
    </row>
    <row r="1110" spans="1:8" s="120" customFormat="1" ht="47.25" customHeight="1">
      <c r="A1110" s="107" t="s">
        <v>364</v>
      </c>
      <c r="B1110" s="103" t="s">
        <v>251</v>
      </c>
      <c r="C1110" s="121" t="s">
        <v>365</v>
      </c>
      <c r="D1110" s="121" t="s">
        <v>299</v>
      </c>
      <c r="E1110" s="121" t="s">
        <v>300</v>
      </c>
      <c r="F1110" s="121" t="s">
        <v>301</v>
      </c>
      <c r="G1110" s="121"/>
      <c r="H1110" s="200">
        <v>178361.59999999998</v>
      </c>
    </row>
    <row r="1111" spans="1:8" s="120" customFormat="1" ht="48" customHeight="1">
      <c r="A1111" s="109" t="s">
        <v>366</v>
      </c>
      <c r="B1111" s="103" t="s">
        <v>251</v>
      </c>
      <c r="C1111" s="121" t="s">
        <v>365</v>
      </c>
      <c r="D1111" s="121" t="s">
        <v>258</v>
      </c>
      <c r="E1111" s="121" t="s">
        <v>300</v>
      </c>
      <c r="F1111" s="121" t="s">
        <v>301</v>
      </c>
      <c r="G1111" s="121"/>
      <c r="H1111" s="200">
        <v>178361.59999999998</v>
      </c>
    </row>
    <row r="1112" spans="1:8" ht="43.5" customHeight="1">
      <c r="A1112" s="113" t="s">
        <v>367</v>
      </c>
      <c r="B1112" s="105" t="s">
        <v>251</v>
      </c>
      <c r="C1112" s="105" t="s">
        <v>365</v>
      </c>
      <c r="D1112" s="105" t="s">
        <v>258</v>
      </c>
      <c r="E1112" s="105" t="s">
        <v>298</v>
      </c>
      <c r="F1112" s="105" t="s">
        <v>301</v>
      </c>
      <c r="G1112" s="119"/>
      <c r="H1112" s="202">
        <v>178361.59999999998</v>
      </c>
    </row>
    <row r="1113" spans="1:8" s="120" customFormat="1" ht="28.5" customHeight="1">
      <c r="A1113" s="113" t="s">
        <v>368</v>
      </c>
      <c r="B1113" s="105" t="s">
        <v>251</v>
      </c>
      <c r="C1113" s="105" t="s">
        <v>365</v>
      </c>
      <c r="D1113" s="105" t="s">
        <v>258</v>
      </c>
      <c r="E1113" s="105" t="s">
        <v>298</v>
      </c>
      <c r="F1113" s="105" t="s">
        <v>369</v>
      </c>
      <c r="G1113" s="119"/>
      <c r="H1113" s="202">
        <v>43284.8</v>
      </c>
    </row>
    <row r="1114" spans="1:8" ht="12.75">
      <c r="A1114" s="114" t="s">
        <v>370</v>
      </c>
      <c r="B1114" s="105" t="s">
        <v>251</v>
      </c>
      <c r="C1114" s="105" t="s">
        <v>365</v>
      </c>
      <c r="D1114" s="105" t="s">
        <v>258</v>
      </c>
      <c r="E1114" s="105" t="s">
        <v>298</v>
      </c>
      <c r="F1114" s="105" t="s">
        <v>369</v>
      </c>
      <c r="G1114" s="119">
        <v>510</v>
      </c>
      <c r="H1114" s="202">
        <v>43284.8</v>
      </c>
    </row>
    <row r="1115" spans="1:8" ht="57.75" customHeight="1">
      <c r="A1115" s="114" t="s">
        <v>946</v>
      </c>
      <c r="B1115" s="105" t="s">
        <v>251</v>
      </c>
      <c r="C1115" s="105" t="s">
        <v>365</v>
      </c>
      <c r="D1115" s="105" t="s">
        <v>258</v>
      </c>
      <c r="E1115" s="105" t="s">
        <v>298</v>
      </c>
      <c r="F1115" s="105" t="s">
        <v>373</v>
      </c>
      <c r="G1115" s="119"/>
      <c r="H1115" s="202">
        <v>135076.8</v>
      </c>
    </row>
    <row r="1116" spans="1:8" s="143" customFormat="1" ht="12.75">
      <c r="A1116" s="114" t="s">
        <v>370</v>
      </c>
      <c r="B1116" s="105" t="s">
        <v>251</v>
      </c>
      <c r="C1116" s="105" t="s">
        <v>365</v>
      </c>
      <c r="D1116" s="105" t="s">
        <v>258</v>
      </c>
      <c r="E1116" s="105" t="s">
        <v>298</v>
      </c>
      <c r="F1116" s="105" t="s">
        <v>373</v>
      </c>
      <c r="G1116" s="119">
        <v>510</v>
      </c>
      <c r="H1116" s="202">
        <v>135076.8</v>
      </c>
    </row>
    <row r="1117" spans="1:8" s="143" customFormat="1" ht="12.75">
      <c r="A1117" s="154" t="s">
        <v>252</v>
      </c>
      <c r="B1117" s="103" t="s">
        <v>253</v>
      </c>
      <c r="C1117" s="455"/>
      <c r="D1117" s="455"/>
      <c r="E1117" s="455"/>
      <c r="F1117" s="455"/>
      <c r="G1117" s="139"/>
      <c r="H1117" s="200">
        <v>65825.8</v>
      </c>
    </row>
    <row r="1118" spans="1:8" s="143" customFormat="1" ht="12.75">
      <c r="A1118" s="107" t="s">
        <v>820</v>
      </c>
      <c r="B1118" s="103" t="s">
        <v>253</v>
      </c>
      <c r="C1118" s="103" t="s">
        <v>821</v>
      </c>
      <c r="D1118" s="103" t="s">
        <v>299</v>
      </c>
      <c r="E1118" s="103" t="s">
        <v>300</v>
      </c>
      <c r="F1118" s="103" t="s">
        <v>301</v>
      </c>
      <c r="G1118" s="139"/>
      <c r="H1118" s="200">
        <v>65825.8</v>
      </c>
    </row>
    <row r="1119" spans="1:8" s="143" customFormat="1" ht="12.75">
      <c r="A1119" s="140" t="s">
        <v>788</v>
      </c>
      <c r="B1119" s="103" t="s">
        <v>253</v>
      </c>
      <c r="C1119" s="103" t="s">
        <v>821</v>
      </c>
      <c r="D1119" s="103" t="s">
        <v>634</v>
      </c>
      <c r="E1119" s="103" t="s">
        <v>300</v>
      </c>
      <c r="F1119" s="103" t="s">
        <v>301</v>
      </c>
      <c r="G1119" s="139"/>
      <c r="H1119" s="200">
        <v>65825.8</v>
      </c>
    </row>
    <row r="1120" spans="1:8" s="143" customFormat="1" ht="16.5" customHeight="1">
      <c r="A1120" s="109" t="s">
        <v>788</v>
      </c>
      <c r="B1120" s="105" t="s">
        <v>253</v>
      </c>
      <c r="C1120" s="105" t="s">
        <v>821</v>
      </c>
      <c r="D1120" s="105" t="s">
        <v>634</v>
      </c>
      <c r="E1120" s="105" t="s">
        <v>298</v>
      </c>
      <c r="F1120" s="105" t="s">
        <v>301</v>
      </c>
      <c r="G1120" s="119"/>
      <c r="H1120" s="202">
        <v>65825.8</v>
      </c>
    </row>
    <row r="1121" spans="1:8" s="143" customFormat="1" ht="45" customHeight="1" hidden="1">
      <c r="A1121" s="113" t="s">
        <v>864</v>
      </c>
      <c r="B1121" s="105" t="s">
        <v>253</v>
      </c>
      <c r="C1121" s="105" t="s">
        <v>821</v>
      </c>
      <c r="D1121" s="105" t="s">
        <v>634</v>
      </c>
      <c r="E1121" s="105" t="s">
        <v>298</v>
      </c>
      <c r="F1121" s="105" t="s">
        <v>865</v>
      </c>
      <c r="G1121" s="119"/>
      <c r="H1121" s="202">
        <v>0</v>
      </c>
    </row>
    <row r="1122" spans="1:8" s="143" customFormat="1" ht="18.75" customHeight="1" hidden="1">
      <c r="A1122" s="109" t="s">
        <v>305</v>
      </c>
      <c r="B1122" s="105" t="s">
        <v>253</v>
      </c>
      <c r="C1122" s="105" t="s">
        <v>821</v>
      </c>
      <c r="D1122" s="105" t="s">
        <v>634</v>
      </c>
      <c r="E1122" s="105" t="s">
        <v>298</v>
      </c>
      <c r="F1122" s="105" t="s">
        <v>865</v>
      </c>
      <c r="G1122" s="119">
        <v>540</v>
      </c>
      <c r="H1122" s="202">
        <v>0</v>
      </c>
    </row>
    <row r="1123" spans="1:8" s="143" customFormat="1" ht="42.75" customHeight="1">
      <c r="A1123" s="210" t="s">
        <v>1346</v>
      </c>
      <c r="B1123" s="105" t="s">
        <v>253</v>
      </c>
      <c r="C1123" s="105" t="s">
        <v>821</v>
      </c>
      <c r="D1123" s="105" t="s">
        <v>634</v>
      </c>
      <c r="E1123" s="105" t="s">
        <v>298</v>
      </c>
      <c r="F1123" s="105" t="s">
        <v>1068</v>
      </c>
      <c r="G1123" s="119"/>
      <c r="H1123" s="202">
        <v>65825.8</v>
      </c>
    </row>
    <row r="1124" spans="1:8" s="143" customFormat="1" ht="15.75" customHeight="1">
      <c r="A1124" s="210" t="s">
        <v>305</v>
      </c>
      <c r="B1124" s="105" t="s">
        <v>253</v>
      </c>
      <c r="C1124" s="105" t="s">
        <v>821</v>
      </c>
      <c r="D1124" s="105" t="s">
        <v>634</v>
      </c>
      <c r="E1124" s="105" t="s">
        <v>298</v>
      </c>
      <c r="F1124" s="105" t="s">
        <v>1068</v>
      </c>
      <c r="G1124" s="119">
        <v>540</v>
      </c>
      <c r="H1124" s="202">
        <v>65825.8</v>
      </c>
    </row>
    <row r="1125" spans="1:8" s="143" customFormat="1" ht="38.25" hidden="1">
      <c r="A1125" s="168" t="s">
        <v>413</v>
      </c>
      <c r="B1125" s="105" t="s">
        <v>253</v>
      </c>
      <c r="C1125" s="105" t="s">
        <v>821</v>
      </c>
      <c r="D1125" s="105" t="s">
        <v>634</v>
      </c>
      <c r="E1125" s="105" t="s">
        <v>298</v>
      </c>
      <c r="F1125" s="105" t="s">
        <v>414</v>
      </c>
      <c r="G1125" s="119"/>
      <c r="H1125" s="202">
        <v>0</v>
      </c>
    </row>
    <row r="1126" spans="1:8" s="143" customFormat="1" ht="12.75" hidden="1">
      <c r="A1126" s="210" t="s">
        <v>305</v>
      </c>
      <c r="B1126" s="105" t="s">
        <v>253</v>
      </c>
      <c r="C1126" s="105" t="s">
        <v>821</v>
      </c>
      <c r="D1126" s="105" t="s">
        <v>634</v>
      </c>
      <c r="E1126" s="105" t="s">
        <v>298</v>
      </c>
      <c r="F1126" s="105" t="s">
        <v>414</v>
      </c>
      <c r="G1126" s="119">
        <v>540</v>
      </c>
      <c r="H1126" s="202">
        <v>0</v>
      </c>
    </row>
    <row r="1127" spans="1:8" s="143" customFormat="1" ht="30" customHeight="1" hidden="1">
      <c r="A1127" s="210" t="s">
        <v>870</v>
      </c>
      <c r="B1127" s="105" t="s">
        <v>253</v>
      </c>
      <c r="C1127" s="105" t="s">
        <v>821</v>
      </c>
      <c r="D1127" s="105" t="s">
        <v>634</v>
      </c>
      <c r="E1127" s="105" t="s">
        <v>298</v>
      </c>
      <c r="F1127" s="105" t="s">
        <v>871</v>
      </c>
      <c r="G1127" s="119"/>
      <c r="H1127" s="202">
        <v>0</v>
      </c>
    </row>
    <row r="1128" spans="1:8" s="143" customFormat="1" ht="31.5" customHeight="1" hidden="1">
      <c r="A1128" s="210" t="s">
        <v>305</v>
      </c>
      <c r="B1128" s="105" t="s">
        <v>253</v>
      </c>
      <c r="C1128" s="105" t="s">
        <v>821</v>
      </c>
      <c r="D1128" s="105" t="s">
        <v>634</v>
      </c>
      <c r="E1128" s="105" t="s">
        <v>298</v>
      </c>
      <c r="F1128" s="105" t="s">
        <v>871</v>
      </c>
      <c r="G1128" s="119">
        <v>540</v>
      </c>
      <c r="H1128" s="202">
        <v>0</v>
      </c>
    </row>
    <row r="1129" spans="1:8" ht="12.75">
      <c r="A1129" s="592" t="s">
        <v>254</v>
      </c>
      <c r="B1129" s="592"/>
      <c r="C1129" s="592"/>
      <c r="D1129" s="592"/>
      <c r="E1129" s="592"/>
      <c r="F1129" s="592"/>
      <c r="G1129" s="592"/>
      <c r="H1129" s="200">
        <v>2697026.7999999993</v>
      </c>
    </row>
  </sheetData>
  <sheetProtection/>
  <mergeCells count="3">
    <mergeCell ref="A8:G8"/>
    <mergeCell ref="C11:F11"/>
    <mergeCell ref="A1129:G1129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44"/>
  <sheetViews>
    <sheetView zoomScalePageLayoutView="0" workbookViewId="0" topLeftCell="A1">
      <selection activeCell="A1" sqref="A1:I1344"/>
    </sheetView>
  </sheetViews>
  <sheetFormatPr defaultColWidth="8.8515625" defaultRowHeight="15"/>
  <cols>
    <col min="1" max="1" width="61.28125" style="213" customWidth="1"/>
    <col min="2" max="2" width="7.57421875" style="447" customWidth="1"/>
    <col min="3" max="3" width="6.28125" style="134" customWidth="1"/>
    <col min="4" max="4" width="3.28125" style="135" customWidth="1"/>
    <col min="5" max="5" width="2.00390625" style="135" customWidth="1"/>
    <col min="6" max="6" width="3.421875" style="135" customWidth="1"/>
    <col min="7" max="7" width="6.7109375" style="135" customWidth="1"/>
    <col min="8" max="8" width="6.57421875" style="134" customWidth="1"/>
    <col min="9" max="9" width="13.57421875" style="209" customWidth="1"/>
    <col min="10" max="16384" width="8.8515625" style="4" customWidth="1"/>
  </cols>
  <sheetData>
    <row r="1" ht="12.75">
      <c r="I1" s="195" t="s">
        <v>0</v>
      </c>
    </row>
    <row r="2" spans="8:9" ht="15">
      <c r="H2" s="135" t="s">
        <v>1490</v>
      </c>
      <c r="I2" s="536"/>
    </row>
    <row r="3" spans="2:9" ht="12.75">
      <c r="B3" s="214"/>
      <c r="I3" s="196" t="s">
        <v>2</v>
      </c>
    </row>
    <row r="4" spans="2:9" ht="12.75">
      <c r="B4" s="215"/>
      <c r="I4" s="179" t="s">
        <v>1495</v>
      </c>
    </row>
    <row r="5" ht="12.75">
      <c r="I5" s="195" t="s">
        <v>986</v>
      </c>
    </row>
    <row r="8" spans="1:9" ht="12.75">
      <c r="A8" s="593" t="s">
        <v>948</v>
      </c>
      <c r="B8" s="593"/>
      <c r="C8" s="593"/>
      <c r="D8" s="593"/>
      <c r="E8" s="593"/>
      <c r="F8" s="593"/>
      <c r="G8" s="593"/>
      <c r="H8" s="593"/>
      <c r="I8" s="448"/>
    </row>
    <row r="10" ht="12.75">
      <c r="I10" s="449"/>
    </row>
    <row r="11" spans="1:9" s="5" customFormat="1" ht="56.25" customHeight="1">
      <c r="A11" s="103" t="s">
        <v>257</v>
      </c>
      <c r="B11" s="170" t="s">
        <v>949</v>
      </c>
      <c r="C11" s="103" t="s">
        <v>296</v>
      </c>
      <c r="D11" s="589" t="s">
        <v>35</v>
      </c>
      <c r="E11" s="590"/>
      <c r="F11" s="590"/>
      <c r="G11" s="591"/>
      <c r="H11" s="121" t="s">
        <v>295</v>
      </c>
      <c r="I11" s="197" t="s">
        <v>1489</v>
      </c>
    </row>
    <row r="12" spans="1:9" s="5" customFormat="1" ht="18" customHeight="1" hidden="1">
      <c r="A12" s="103"/>
      <c r="B12" s="170"/>
      <c r="C12" s="103"/>
      <c r="D12" s="439"/>
      <c r="E12" s="440"/>
      <c r="F12" s="440"/>
      <c r="G12" s="441"/>
      <c r="H12" s="121"/>
      <c r="I12" s="197"/>
    </row>
    <row r="13" spans="1:9" s="134" customFormat="1" ht="30" customHeight="1">
      <c r="A13" s="169" t="s">
        <v>259</v>
      </c>
      <c r="B13" s="170" t="s">
        <v>950</v>
      </c>
      <c r="C13" s="103"/>
      <c r="D13" s="121"/>
      <c r="E13" s="121"/>
      <c r="F13" s="121"/>
      <c r="G13" s="121"/>
      <c r="H13" s="121"/>
      <c r="I13" s="201">
        <v>277161.8</v>
      </c>
    </row>
    <row r="14" spans="1:9" s="134" customFormat="1" ht="12.75" customHeight="1">
      <c r="A14" s="169" t="s">
        <v>162</v>
      </c>
      <c r="B14" s="170" t="s">
        <v>950</v>
      </c>
      <c r="C14" s="103" t="s">
        <v>163</v>
      </c>
      <c r="D14" s="121"/>
      <c r="E14" s="121"/>
      <c r="F14" s="121"/>
      <c r="G14" s="121"/>
      <c r="H14" s="121"/>
      <c r="I14" s="201">
        <v>6978.5</v>
      </c>
    </row>
    <row r="15" spans="1:9" s="134" customFormat="1" ht="12.75" customHeight="1">
      <c r="A15" s="169" t="s">
        <v>176</v>
      </c>
      <c r="B15" s="170" t="s">
        <v>950</v>
      </c>
      <c r="C15" s="103" t="s">
        <v>177</v>
      </c>
      <c r="D15" s="121"/>
      <c r="E15" s="121"/>
      <c r="F15" s="121"/>
      <c r="G15" s="121"/>
      <c r="H15" s="121"/>
      <c r="I15" s="201">
        <v>6978.5</v>
      </c>
    </row>
    <row r="16" spans="1:9" s="145" customFormat="1" ht="42.75" customHeight="1">
      <c r="A16" s="169" t="s">
        <v>562</v>
      </c>
      <c r="B16" s="170" t="s">
        <v>950</v>
      </c>
      <c r="C16" s="103" t="s">
        <v>177</v>
      </c>
      <c r="D16" s="121" t="s">
        <v>563</v>
      </c>
      <c r="E16" s="121" t="s">
        <v>299</v>
      </c>
      <c r="F16" s="121" t="s">
        <v>300</v>
      </c>
      <c r="G16" s="121" t="s">
        <v>301</v>
      </c>
      <c r="H16" s="121"/>
      <c r="I16" s="201">
        <v>6536.5</v>
      </c>
    </row>
    <row r="17" spans="1:9" s="145" customFormat="1" ht="45" customHeight="1">
      <c r="A17" s="212" t="s">
        <v>885</v>
      </c>
      <c r="B17" s="170" t="s">
        <v>950</v>
      </c>
      <c r="C17" s="103" t="s">
        <v>177</v>
      </c>
      <c r="D17" s="121" t="s">
        <v>563</v>
      </c>
      <c r="E17" s="121" t="s">
        <v>263</v>
      </c>
      <c r="F17" s="121" t="s">
        <v>300</v>
      </c>
      <c r="G17" s="121" t="s">
        <v>301</v>
      </c>
      <c r="H17" s="121"/>
      <c r="I17" s="201">
        <v>6536.5</v>
      </c>
    </row>
    <row r="18" spans="1:9" s="134" customFormat="1" ht="15" customHeight="1">
      <c r="A18" s="210" t="s">
        <v>613</v>
      </c>
      <c r="B18" s="172" t="s">
        <v>950</v>
      </c>
      <c r="C18" s="105" t="s">
        <v>177</v>
      </c>
      <c r="D18" s="115" t="s">
        <v>563</v>
      </c>
      <c r="E18" s="115" t="s">
        <v>263</v>
      </c>
      <c r="F18" s="115" t="s">
        <v>326</v>
      </c>
      <c r="G18" s="115" t="s">
        <v>301</v>
      </c>
      <c r="H18" s="115"/>
      <c r="I18" s="203">
        <v>6536.5</v>
      </c>
    </row>
    <row r="19" spans="1:9" s="120" customFormat="1" ht="21" customHeight="1">
      <c r="A19" s="173" t="s">
        <v>614</v>
      </c>
      <c r="B19" s="172" t="s">
        <v>950</v>
      </c>
      <c r="C19" s="105" t="s">
        <v>177</v>
      </c>
      <c r="D19" s="115" t="s">
        <v>563</v>
      </c>
      <c r="E19" s="115" t="s">
        <v>263</v>
      </c>
      <c r="F19" s="115" t="s">
        <v>326</v>
      </c>
      <c r="G19" s="115" t="s">
        <v>615</v>
      </c>
      <c r="H19" s="115"/>
      <c r="I19" s="203">
        <v>6536.5</v>
      </c>
    </row>
    <row r="20" spans="1:9" s="120" customFormat="1" ht="19.5" customHeight="1">
      <c r="A20" s="173" t="s">
        <v>352</v>
      </c>
      <c r="B20" s="172" t="s">
        <v>950</v>
      </c>
      <c r="C20" s="105" t="s">
        <v>177</v>
      </c>
      <c r="D20" s="115" t="s">
        <v>563</v>
      </c>
      <c r="E20" s="115" t="s">
        <v>263</v>
      </c>
      <c r="F20" s="115" t="s">
        <v>326</v>
      </c>
      <c r="G20" s="115" t="s">
        <v>615</v>
      </c>
      <c r="H20" s="115">
        <v>120</v>
      </c>
      <c r="I20" s="203">
        <v>6260.4</v>
      </c>
    </row>
    <row r="21" spans="1:9" s="120" customFormat="1" ht="27.75" customHeight="1">
      <c r="A21" s="173" t="s">
        <v>311</v>
      </c>
      <c r="B21" s="172" t="s">
        <v>950</v>
      </c>
      <c r="C21" s="105" t="s">
        <v>177</v>
      </c>
      <c r="D21" s="115" t="s">
        <v>563</v>
      </c>
      <c r="E21" s="115" t="s">
        <v>263</v>
      </c>
      <c r="F21" s="115" t="s">
        <v>326</v>
      </c>
      <c r="G21" s="115" t="s">
        <v>615</v>
      </c>
      <c r="H21" s="115">
        <v>240</v>
      </c>
      <c r="I21" s="203">
        <v>269</v>
      </c>
    </row>
    <row r="22" spans="1:9" s="120" customFormat="1" ht="15" customHeight="1">
      <c r="A22" s="173" t="s">
        <v>387</v>
      </c>
      <c r="B22" s="172" t="s">
        <v>950</v>
      </c>
      <c r="C22" s="105" t="s">
        <v>177</v>
      </c>
      <c r="D22" s="115" t="s">
        <v>563</v>
      </c>
      <c r="E22" s="115" t="s">
        <v>263</v>
      </c>
      <c r="F22" s="115" t="s">
        <v>326</v>
      </c>
      <c r="G22" s="115" t="s">
        <v>615</v>
      </c>
      <c r="H22" s="115" t="s">
        <v>388</v>
      </c>
      <c r="I22" s="203">
        <v>7.1</v>
      </c>
    </row>
    <row r="23" spans="1:9" s="120" customFormat="1" ht="72" customHeight="1">
      <c r="A23" s="216" t="s">
        <v>951</v>
      </c>
      <c r="B23" s="170" t="s">
        <v>950</v>
      </c>
      <c r="C23" s="103" t="s">
        <v>177</v>
      </c>
      <c r="D23" s="121" t="s">
        <v>679</v>
      </c>
      <c r="E23" s="121" t="s">
        <v>299</v>
      </c>
      <c r="F23" s="121" t="s">
        <v>300</v>
      </c>
      <c r="G23" s="121" t="s">
        <v>301</v>
      </c>
      <c r="H23" s="121"/>
      <c r="I23" s="201">
        <v>175</v>
      </c>
    </row>
    <row r="24" spans="1:9" s="120" customFormat="1" ht="31.5" customHeight="1">
      <c r="A24" s="212" t="s">
        <v>952</v>
      </c>
      <c r="B24" s="170" t="s">
        <v>950</v>
      </c>
      <c r="C24" s="103" t="s">
        <v>177</v>
      </c>
      <c r="D24" s="121" t="s">
        <v>679</v>
      </c>
      <c r="E24" s="121" t="s">
        <v>258</v>
      </c>
      <c r="F24" s="121" t="s">
        <v>300</v>
      </c>
      <c r="G24" s="121" t="s">
        <v>301</v>
      </c>
      <c r="H24" s="121"/>
      <c r="I24" s="201">
        <v>175</v>
      </c>
    </row>
    <row r="25" spans="1:9" s="116" customFormat="1" ht="30" customHeight="1">
      <c r="A25" s="210" t="s">
        <v>686</v>
      </c>
      <c r="B25" s="172" t="s">
        <v>950</v>
      </c>
      <c r="C25" s="105" t="s">
        <v>177</v>
      </c>
      <c r="D25" s="115" t="s">
        <v>679</v>
      </c>
      <c r="E25" s="115" t="s">
        <v>258</v>
      </c>
      <c r="F25" s="115" t="s">
        <v>381</v>
      </c>
      <c r="G25" s="115" t="s">
        <v>301</v>
      </c>
      <c r="H25" s="115"/>
      <c r="I25" s="203">
        <v>175</v>
      </c>
    </row>
    <row r="26" spans="1:9" s="116" customFormat="1" ht="34.5" customHeight="1">
      <c r="A26" s="210" t="s">
        <v>687</v>
      </c>
      <c r="B26" s="172" t="s">
        <v>950</v>
      </c>
      <c r="C26" s="105" t="s">
        <v>177</v>
      </c>
      <c r="D26" s="115" t="s">
        <v>679</v>
      </c>
      <c r="E26" s="115" t="s">
        <v>258</v>
      </c>
      <c r="F26" s="115" t="s">
        <v>381</v>
      </c>
      <c r="G26" s="115" t="s">
        <v>688</v>
      </c>
      <c r="H26" s="115"/>
      <c r="I26" s="203">
        <v>175</v>
      </c>
    </row>
    <row r="27" spans="1:9" s="116" customFormat="1" ht="29.25" customHeight="1">
      <c r="A27" s="173" t="s">
        <v>311</v>
      </c>
      <c r="B27" s="172" t="s">
        <v>950</v>
      </c>
      <c r="C27" s="105" t="s">
        <v>177</v>
      </c>
      <c r="D27" s="115" t="s">
        <v>679</v>
      </c>
      <c r="E27" s="115" t="s">
        <v>258</v>
      </c>
      <c r="F27" s="115" t="s">
        <v>381</v>
      </c>
      <c r="G27" s="115" t="s">
        <v>688</v>
      </c>
      <c r="H27" s="115">
        <v>240</v>
      </c>
      <c r="I27" s="203">
        <v>175</v>
      </c>
    </row>
    <row r="28" spans="1:9" s="120" customFormat="1" ht="39" customHeight="1">
      <c r="A28" s="169" t="s">
        <v>734</v>
      </c>
      <c r="B28" s="170">
        <v>109</v>
      </c>
      <c r="C28" s="103" t="s">
        <v>177</v>
      </c>
      <c r="D28" s="121" t="s">
        <v>735</v>
      </c>
      <c r="E28" s="121" t="s">
        <v>299</v>
      </c>
      <c r="F28" s="121" t="s">
        <v>300</v>
      </c>
      <c r="G28" s="121" t="s">
        <v>301</v>
      </c>
      <c r="H28" s="121"/>
      <c r="I28" s="201">
        <v>200</v>
      </c>
    </row>
    <row r="29" spans="1:9" s="120" customFormat="1" ht="17.25" customHeight="1">
      <c r="A29" s="212" t="s">
        <v>742</v>
      </c>
      <c r="B29" s="170">
        <v>109</v>
      </c>
      <c r="C29" s="103" t="s">
        <v>177</v>
      </c>
      <c r="D29" s="121" t="s">
        <v>735</v>
      </c>
      <c r="E29" s="121" t="s">
        <v>262</v>
      </c>
      <c r="F29" s="121" t="s">
        <v>300</v>
      </c>
      <c r="G29" s="121" t="s">
        <v>301</v>
      </c>
      <c r="H29" s="121"/>
      <c r="I29" s="201">
        <v>200</v>
      </c>
    </row>
    <row r="30" spans="1:9" s="116" customFormat="1" ht="31.5" customHeight="1">
      <c r="A30" s="173" t="s">
        <v>743</v>
      </c>
      <c r="B30" s="172">
        <v>109</v>
      </c>
      <c r="C30" s="105" t="s">
        <v>177</v>
      </c>
      <c r="D30" s="115" t="s">
        <v>735</v>
      </c>
      <c r="E30" s="115" t="s">
        <v>262</v>
      </c>
      <c r="F30" s="115" t="s">
        <v>298</v>
      </c>
      <c r="G30" s="115" t="s">
        <v>301</v>
      </c>
      <c r="H30" s="115"/>
      <c r="I30" s="203">
        <v>200</v>
      </c>
    </row>
    <row r="31" spans="1:9" s="116" customFormat="1" ht="57" customHeight="1">
      <c r="A31" s="210" t="s">
        <v>744</v>
      </c>
      <c r="B31" s="172">
        <v>109</v>
      </c>
      <c r="C31" s="105" t="s">
        <v>177</v>
      </c>
      <c r="D31" s="115" t="s">
        <v>735</v>
      </c>
      <c r="E31" s="115" t="s">
        <v>262</v>
      </c>
      <c r="F31" s="115" t="s">
        <v>298</v>
      </c>
      <c r="G31" s="115" t="s">
        <v>745</v>
      </c>
      <c r="H31" s="115"/>
      <c r="I31" s="203">
        <v>200</v>
      </c>
    </row>
    <row r="32" spans="1:9" s="116" customFormat="1" ht="26.25" customHeight="1">
      <c r="A32" s="173" t="s">
        <v>311</v>
      </c>
      <c r="B32" s="172">
        <v>109</v>
      </c>
      <c r="C32" s="105" t="s">
        <v>177</v>
      </c>
      <c r="D32" s="115" t="s">
        <v>735</v>
      </c>
      <c r="E32" s="115" t="s">
        <v>262</v>
      </c>
      <c r="F32" s="115" t="s">
        <v>298</v>
      </c>
      <c r="G32" s="115" t="s">
        <v>745</v>
      </c>
      <c r="H32" s="115" t="s">
        <v>312</v>
      </c>
      <c r="I32" s="203">
        <v>200</v>
      </c>
    </row>
    <row r="33" spans="1:9" s="116" customFormat="1" ht="16.5" customHeight="1">
      <c r="A33" s="169" t="s">
        <v>820</v>
      </c>
      <c r="B33" s="170">
        <v>109</v>
      </c>
      <c r="C33" s="103" t="s">
        <v>177</v>
      </c>
      <c r="D33" s="121" t="s">
        <v>821</v>
      </c>
      <c r="E33" s="121" t="s">
        <v>299</v>
      </c>
      <c r="F33" s="121" t="s">
        <v>300</v>
      </c>
      <c r="G33" s="121" t="s">
        <v>301</v>
      </c>
      <c r="H33" s="121"/>
      <c r="I33" s="201">
        <v>67</v>
      </c>
    </row>
    <row r="34" spans="1:9" s="116" customFormat="1" ht="14.25" customHeight="1">
      <c r="A34" s="169" t="s">
        <v>788</v>
      </c>
      <c r="B34" s="170">
        <v>109</v>
      </c>
      <c r="C34" s="103" t="s">
        <v>177</v>
      </c>
      <c r="D34" s="121" t="s">
        <v>821</v>
      </c>
      <c r="E34" s="121" t="s">
        <v>634</v>
      </c>
      <c r="F34" s="121" t="s">
        <v>300</v>
      </c>
      <c r="G34" s="121" t="s">
        <v>301</v>
      </c>
      <c r="H34" s="121"/>
      <c r="I34" s="201">
        <v>67</v>
      </c>
    </row>
    <row r="35" spans="1:9" s="116" customFormat="1" ht="16.5" customHeight="1">
      <c r="A35" s="210" t="s">
        <v>788</v>
      </c>
      <c r="B35" s="172">
        <v>109</v>
      </c>
      <c r="C35" s="105" t="s">
        <v>177</v>
      </c>
      <c r="D35" s="115" t="s">
        <v>821</v>
      </c>
      <c r="E35" s="115" t="s">
        <v>634</v>
      </c>
      <c r="F35" s="115" t="s">
        <v>298</v>
      </c>
      <c r="G35" s="115" t="s">
        <v>301</v>
      </c>
      <c r="H35" s="115"/>
      <c r="I35" s="203">
        <v>67</v>
      </c>
    </row>
    <row r="36" spans="1:9" s="116" customFormat="1" ht="17.25" customHeight="1" hidden="1">
      <c r="A36" s="173" t="s">
        <v>958</v>
      </c>
      <c r="B36" s="172">
        <v>109</v>
      </c>
      <c r="C36" s="105" t="s">
        <v>177</v>
      </c>
      <c r="D36" s="105" t="s">
        <v>821</v>
      </c>
      <c r="E36" s="105" t="s">
        <v>634</v>
      </c>
      <c r="F36" s="115" t="s">
        <v>298</v>
      </c>
      <c r="G36" s="105" t="s">
        <v>836</v>
      </c>
      <c r="H36" s="119"/>
      <c r="I36" s="203">
        <v>0</v>
      </c>
    </row>
    <row r="37" spans="1:9" s="116" customFormat="1" ht="30" customHeight="1" hidden="1">
      <c r="A37" s="173" t="s">
        <v>311</v>
      </c>
      <c r="B37" s="172">
        <v>109</v>
      </c>
      <c r="C37" s="105" t="s">
        <v>177</v>
      </c>
      <c r="D37" s="105" t="s">
        <v>821</v>
      </c>
      <c r="E37" s="105" t="s">
        <v>634</v>
      </c>
      <c r="F37" s="115" t="s">
        <v>298</v>
      </c>
      <c r="G37" s="105" t="s">
        <v>836</v>
      </c>
      <c r="H37" s="119">
        <v>240</v>
      </c>
      <c r="I37" s="203">
        <v>0</v>
      </c>
    </row>
    <row r="38" spans="1:9" s="116" customFormat="1" ht="21" customHeight="1">
      <c r="A38" s="173" t="s">
        <v>1441</v>
      </c>
      <c r="B38" s="172">
        <v>109</v>
      </c>
      <c r="C38" s="105" t="s">
        <v>177</v>
      </c>
      <c r="D38" s="105" t="s">
        <v>821</v>
      </c>
      <c r="E38" s="105" t="s">
        <v>634</v>
      </c>
      <c r="F38" s="115" t="s">
        <v>298</v>
      </c>
      <c r="G38" s="105" t="s">
        <v>1442</v>
      </c>
      <c r="H38" s="119"/>
      <c r="I38" s="203">
        <v>67</v>
      </c>
    </row>
    <row r="39" spans="1:9" s="116" customFormat="1" ht="26.25" customHeight="1">
      <c r="A39" s="173" t="s">
        <v>330</v>
      </c>
      <c r="B39" s="172">
        <v>109</v>
      </c>
      <c r="C39" s="105" t="s">
        <v>177</v>
      </c>
      <c r="D39" s="105" t="s">
        <v>821</v>
      </c>
      <c r="E39" s="105" t="s">
        <v>634</v>
      </c>
      <c r="F39" s="115" t="s">
        <v>298</v>
      </c>
      <c r="G39" s="105" t="s">
        <v>1442</v>
      </c>
      <c r="H39" s="119">
        <v>320</v>
      </c>
      <c r="I39" s="203">
        <v>67</v>
      </c>
    </row>
    <row r="40" spans="1:9" s="134" customFormat="1" ht="12.75" customHeight="1">
      <c r="A40" s="169" t="s">
        <v>182</v>
      </c>
      <c r="B40" s="170" t="s">
        <v>950</v>
      </c>
      <c r="C40" s="103" t="s">
        <v>183</v>
      </c>
      <c r="D40" s="121"/>
      <c r="E40" s="121"/>
      <c r="F40" s="121"/>
      <c r="G40" s="121"/>
      <c r="H40" s="121"/>
      <c r="I40" s="201">
        <v>26414.9</v>
      </c>
    </row>
    <row r="41" spans="1:9" s="134" customFormat="1" ht="12.75" customHeight="1">
      <c r="A41" s="169" t="s">
        <v>186</v>
      </c>
      <c r="B41" s="170" t="s">
        <v>950</v>
      </c>
      <c r="C41" s="103" t="s">
        <v>187</v>
      </c>
      <c r="D41" s="121"/>
      <c r="E41" s="121"/>
      <c r="F41" s="121"/>
      <c r="G41" s="121"/>
      <c r="H41" s="121"/>
      <c r="I41" s="201">
        <v>26414.9</v>
      </c>
    </row>
    <row r="42" spans="1:9" s="145" customFormat="1" ht="42" customHeight="1">
      <c r="A42" s="169" t="s">
        <v>562</v>
      </c>
      <c r="B42" s="170" t="s">
        <v>950</v>
      </c>
      <c r="C42" s="103" t="s">
        <v>187</v>
      </c>
      <c r="D42" s="121" t="s">
        <v>563</v>
      </c>
      <c r="E42" s="121" t="s">
        <v>299</v>
      </c>
      <c r="F42" s="121" t="s">
        <v>300</v>
      </c>
      <c r="G42" s="121" t="s">
        <v>301</v>
      </c>
      <c r="H42" s="121"/>
      <c r="I42" s="201">
        <v>26414.9</v>
      </c>
    </row>
    <row r="43" spans="1:9" s="145" customFormat="1" ht="29.25" customHeight="1">
      <c r="A43" s="212" t="s">
        <v>564</v>
      </c>
      <c r="B43" s="170" t="s">
        <v>950</v>
      </c>
      <c r="C43" s="103" t="s">
        <v>187</v>
      </c>
      <c r="D43" s="121" t="s">
        <v>563</v>
      </c>
      <c r="E43" s="121" t="s">
        <v>258</v>
      </c>
      <c r="F43" s="121" t="s">
        <v>300</v>
      </c>
      <c r="G43" s="121" t="s">
        <v>301</v>
      </c>
      <c r="H43" s="121"/>
      <c r="I43" s="201">
        <v>26414.9</v>
      </c>
    </row>
    <row r="44" spans="1:9" s="134" customFormat="1" ht="32.25" customHeight="1">
      <c r="A44" s="168" t="s">
        <v>580</v>
      </c>
      <c r="B44" s="172" t="s">
        <v>950</v>
      </c>
      <c r="C44" s="105" t="s">
        <v>187</v>
      </c>
      <c r="D44" s="115" t="s">
        <v>563</v>
      </c>
      <c r="E44" s="115" t="s">
        <v>258</v>
      </c>
      <c r="F44" s="115" t="s">
        <v>326</v>
      </c>
      <c r="G44" s="115" t="s">
        <v>301</v>
      </c>
      <c r="H44" s="115"/>
      <c r="I44" s="203">
        <v>26414.9</v>
      </c>
    </row>
    <row r="45" spans="1:9" s="116" customFormat="1" ht="57" customHeight="1">
      <c r="A45" s="173" t="s">
        <v>953</v>
      </c>
      <c r="B45" s="172" t="s">
        <v>950</v>
      </c>
      <c r="C45" s="105" t="s">
        <v>187</v>
      </c>
      <c r="D45" s="115" t="s">
        <v>563</v>
      </c>
      <c r="E45" s="115" t="s">
        <v>258</v>
      </c>
      <c r="F45" s="115" t="s">
        <v>326</v>
      </c>
      <c r="G45" s="115" t="s">
        <v>582</v>
      </c>
      <c r="H45" s="115"/>
      <c r="I45" s="203">
        <v>26414.9</v>
      </c>
    </row>
    <row r="46" spans="1:9" s="116" customFormat="1" ht="27.75" customHeight="1">
      <c r="A46" s="210" t="s">
        <v>540</v>
      </c>
      <c r="B46" s="172" t="s">
        <v>950</v>
      </c>
      <c r="C46" s="105" t="s">
        <v>187</v>
      </c>
      <c r="D46" s="115" t="s">
        <v>563</v>
      </c>
      <c r="E46" s="115" t="s">
        <v>258</v>
      </c>
      <c r="F46" s="115" t="s">
        <v>326</v>
      </c>
      <c r="G46" s="115" t="s">
        <v>582</v>
      </c>
      <c r="H46" s="115" t="s">
        <v>541</v>
      </c>
      <c r="I46" s="203">
        <v>26414.9</v>
      </c>
    </row>
    <row r="47" spans="1:9" s="116" customFormat="1" ht="17.25" customHeight="1">
      <c r="A47" s="169" t="s">
        <v>909</v>
      </c>
      <c r="B47" s="170">
        <v>109</v>
      </c>
      <c r="C47" s="103" t="s">
        <v>209</v>
      </c>
      <c r="D47" s="121"/>
      <c r="E47" s="121"/>
      <c r="F47" s="121"/>
      <c r="G47" s="121"/>
      <c r="H47" s="115"/>
      <c r="I47" s="201">
        <v>300</v>
      </c>
    </row>
    <row r="48" spans="1:9" s="116" customFormat="1" ht="21" customHeight="1">
      <c r="A48" s="169" t="s">
        <v>218</v>
      </c>
      <c r="B48" s="170">
        <v>109</v>
      </c>
      <c r="C48" s="103" t="s">
        <v>219</v>
      </c>
      <c r="D48" s="121"/>
      <c r="E48" s="121"/>
      <c r="F48" s="121"/>
      <c r="G48" s="121"/>
      <c r="H48" s="115"/>
      <c r="I48" s="201">
        <v>300</v>
      </c>
    </row>
    <row r="49" spans="1:9" s="116" customFormat="1" ht="33.75" customHeight="1">
      <c r="A49" s="169" t="s">
        <v>453</v>
      </c>
      <c r="B49" s="170">
        <v>109</v>
      </c>
      <c r="C49" s="103" t="s">
        <v>219</v>
      </c>
      <c r="D49" s="103" t="s">
        <v>454</v>
      </c>
      <c r="E49" s="103" t="s">
        <v>299</v>
      </c>
      <c r="F49" s="103" t="s">
        <v>300</v>
      </c>
      <c r="G49" s="103" t="s">
        <v>301</v>
      </c>
      <c r="H49" s="115"/>
      <c r="I49" s="201">
        <v>300</v>
      </c>
    </row>
    <row r="50" spans="1:9" s="116" customFormat="1" ht="40.5" customHeight="1">
      <c r="A50" s="169" t="s">
        <v>512</v>
      </c>
      <c r="B50" s="170">
        <v>109</v>
      </c>
      <c r="C50" s="103" t="s">
        <v>219</v>
      </c>
      <c r="D50" s="103" t="s">
        <v>454</v>
      </c>
      <c r="E50" s="103" t="s">
        <v>483</v>
      </c>
      <c r="F50" s="103" t="s">
        <v>300</v>
      </c>
      <c r="G50" s="103" t="s">
        <v>301</v>
      </c>
      <c r="H50" s="115"/>
      <c r="I50" s="201">
        <v>300</v>
      </c>
    </row>
    <row r="51" spans="1:9" s="116" customFormat="1" ht="33.75" customHeight="1">
      <c r="A51" s="173" t="s">
        <v>513</v>
      </c>
      <c r="B51" s="172" t="s">
        <v>152</v>
      </c>
      <c r="C51" s="105" t="s">
        <v>219</v>
      </c>
      <c r="D51" s="105" t="s">
        <v>454</v>
      </c>
      <c r="E51" s="105" t="s">
        <v>483</v>
      </c>
      <c r="F51" s="105" t="s">
        <v>298</v>
      </c>
      <c r="G51" s="105" t="s">
        <v>301</v>
      </c>
      <c r="H51" s="115"/>
      <c r="I51" s="203">
        <v>300</v>
      </c>
    </row>
    <row r="52" spans="1:9" s="116" customFormat="1" ht="21" customHeight="1">
      <c r="A52" s="173" t="s">
        <v>981</v>
      </c>
      <c r="B52" s="172" t="s">
        <v>152</v>
      </c>
      <c r="C52" s="105" t="s">
        <v>219</v>
      </c>
      <c r="D52" s="115" t="s">
        <v>454</v>
      </c>
      <c r="E52" s="115" t="s">
        <v>483</v>
      </c>
      <c r="F52" s="115" t="s">
        <v>298</v>
      </c>
      <c r="G52" s="115" t="s">
        <v>517</v>
      </c>
      <c r="H52" s="115"/>
      <c r="I52" s="203">
        <v>300</v>
      </c>
    </row>
    <row r="53" spans="1:9" s="116" customFormat="1" ht="33" customHeight="1">
      <c r="A53" s="173" t="s">
        <v>311</v>
      </c>
      <c r="B53" s="172" t="s">
        <v>950</v>
      </c>
      <c r="C53" s="105" t="s">
        <v>219</v>
      </c>
      <c r="D53" s="115" t="s">
        <v>454</v>
      </c>
      <c r="E53" s="115" t="s">
        <v>483</v>
      </c>
      <c r="F53" s="115" t="s">
        <v>298</v>
      </c>
      <c r="G53" s="115" t="s">
        <v>517</v>
      </c>
      <c r="H53" s="115" t="s">
        <v>312</v>
      </c>
      <c r="I53" s="203">
        <v>300</v>
      </c>
    </row>
    <row r="54" spans="1:9" s="116" customFormat="1" ht="18.75" customHeight="1">
      <c r="A54" s="169" t="s">
        <v>222</v>
      </c>
      <c r="B54" s="170" t="s">
        <v>950</v>
      </c>
      <c r="C54" s="103" t="s">
        <v>223</v>
      </c>
      <c r="D54" s="121"/>
      <c r="E54" s="121"/>
      <c r="F54" s="121"/>
      <c r="G54" s="121"/>
      <c r="H54" s="115"/>
      <c r="I54" s="201">
        <v>859</v>
      </c>
    </row>
    <row r="55" spans="1:9" s="116" customFormat="1" ht="20.25" customHeight="1">
      <c r="A55" s="169" t="s">
        <v>224</v>
      </c>
      <c r="B55" s="170" t="s">
        <v>950</v>
      </c>
      <c r="C55" s="103" t="s">
        <v>225</v>
      </c>
      <c r="D55" s="121"/>
      <c r="E55" s="121"/>
      <c r="F55" s="121"/>
      <c r="G55" s="121"/>
      <c r="H55" s="115"/>
      <c r="I55" s="201">
        <v>859</v>
      </c>
    </row>
    <row r="56" spans="1:9" s="116" customFormat="1" ht="36" customHeight="1">
      <c r="A56" s="169" t="s">
        <v>380</v>
      </c>
      <c r="B56" s="170" t="s">
        <v>950</v>
      </c>
      <c r="C56" s="103" t="s">
        <v>225</v>
      </c>
      <c r="D56" s="121" t="s">
        <v>381</v>
      </c>
      <c r="E56" s="121" t="s">
        <v>299</v>
      </c>
      <c r="F56" s="121" t="s">
        <v>300</v>
      </c>
      <c r="G56" s="121" t="s">
        <v>301</v>
      </c>
      <c r="H56" s="115"/>
      <c r="I56" s="201">
        <v>859</v>
      </c>
    </row>
    <row r="57" spans="1:9" s="116" customFormat="1" ht="32.25" customHeight="1">
      <c r="A57" s="212" t="s">
        <v>392</v>
      </c>
      <c r="B57" s="170">
        <v>109</v>
      </c>
      <c r="C57" s="103" t="s">
        <v>225</v>
      </c>
      <c r="D57" s="121" t="s">
        <v>381</v>
      </c>
      <c r="E57" s="121" t="s">
        <v>262</v>
      </c>
      <c r="F57" s="121" t="s">
        <v>300</v>
      </c>
      <c r="G57" s="121" t="s">
        <v>301</v>
      </c>
      <c r="H57" s="121"/>
      <c r="I57" s="201">
        <v>859</v>
      </c>
    </row>
    <row r="58" spans="1:9" s="116" customFormat="1" ht="34.5" customHeight="1">
      <c r="A58" s="210" t="s">
        <v>400</v>
      </c>
      <c r="B58" s="172">
        <v>109</v>
      </c>
      <c r="C58" s="105" t="s">
        <v>225</v>
      </c>
      <c r="D58" s="115" t="s">
        <v>381</v>
      </c>
      <c r="E58" s="115" t="s">
        <v>262</v>
      </c>
      <c r="F58" s="115" t="s">
        <v>365</v>
      </c>
      <c r="G58" s="115" t="s">
        <v>301</v>
      </c>
      <c r="H58" s="115"/>
      <c r="I58" s="203">
        <v>859</v>
      </c>
    </row>
    <row r="59" spans="1:9" s="116" customFormat="1" ht="21.75" customHeight="1">
      <c r="A59" s="210" t="s">
        <v>1440</v>
      </c>
      <c r="B59" s="172">
        <v>109</v>
      </c>
      <c r="C59" s="105" t="s">
        <v>225</v>
      </c>
      <c r="D59" s="115" t="s">
        <v>381</v>
      </c>
      <c r="E59" s="115" t="s">
        <v>262</v>
      </c>
      <c r="F59" s="115" t="s">
        <v>365</v>
      </c>
      <c r="G59" s="115" t="s">
        <v>1439</v>
      </c>
      <c r="H59" s="115"/>
      <c r="I59" s="203">
        <v>859</v>
      </c>
    </row>
    <row r="60" spans="1:9" s="116" customFormat="1" ht="26.25" customHeight="1">
      <c r="A60" s="173" t="s">
        <v>311</v>
      </c>
      <c r="B60" s="172" t="s">
        <v>950</v>
      </c>
      <c r="C60" s="105" t="s">
        <v>225</v>
      </c>
      <c r="D60" s="115" t="s">
        <v>381</v>
      </c>
      <c r="E60" s="115" t="s">
        <v>262</v>
      </c>
      <c r="F60" s="115" t="s">
        <v>365</v>
      </c>
      <c r="G60" s="115" t="s">
        <v>1439</v>
      </c>
      <c r="H60" s="115">
        <v>240</v>
      </c>
      <c r="I60" s="203">
        <v>859</v>
      </c>
    </row>
    <row r="61" spans="1:9" s="134" customFormat="1" ht="12.75" customHeight="1">
      <c r="A61" s="169" t="s">
        <v>226</v>
      </c>
      <c r="B61" s="170" t="s">
        <v>950</v>
      </c>
      <c r="C61" s="103" t="s">
        <v>227</v>
      </c>
      <c r="D61" s="121"/>
      <c r="E61" s="121"/>
      <c r="F61" s="121"/>
      <c r="G61" s="121"/>
      <c r="H61" s="121"/>
      <c r="I61" s="201">
        <v>242609.39999999997</v>
      </c>
    </row>
    <row r="62" spans="1:9" s="134" customFormat="1" ht="12.75" customHeight="1">
      <c r="A62" s="169" t="s">
        <v>228</v>
      </c>
      <c r="B62" s="170" t="s">
        <v>950</v>
      </c>
      <c r="C62" s="103" t="s">
        <v>229</v>
      </c>
      <c r="D62" s="121"/>
      <c r="E62" s="121"/>
      <c r="F62" s="121"/>
      <c r="G62" s="121"/>
      <c r="H62" s="121"/>
      <c r="I62" s="201">
        <v>12500</v>
      </c>
    </row>
    <row r="63" spans="1:9" s="145" customFormat="1" ht="45.75" customHeight="1">
      <c r="A63" s="169" t="s">
        <v>562</v>
      </c>
      <c r="B63" s="170" t="s">
        <v>950</v>
      </c>
      <c r="C63" s="103" t="s">
        <v>229</v>
      </c>
      <c r="D63" s="121" t="s">
        <v>563</v>
      </c>
      <c r="E63" s="121" t="s">
        <v>299</v>
      </c>
      <c r="F63" s="121" t="s">
        <v>300</v>
      </c>
      <c r="G63" s="121" t="s">
        <v>301</v>
      </c>
      <c r="H63" s="121"/>
      <c r="I63" s="201">
        <v>12500</v>
      </c>
    </row>
    <row r="64" spans="1:9" s="145" customFormat="1" ht="31.5" customHeight="1">
      <c r="A64" s="212" t="s">
        <v>564</v>
      </c>
      <c r="B64" s="170" t="s">
        <v>950</v>
      </c>
      <c r="C64" s="103" t="s">
        <v>229</v>
      </c>
      <c r="D64" s="121" t="s">
        <v>563</v>
      </c>
      <c r="E64" s="121" t="s">
        <v>258</v>
      </c>
      <c r="F64" s="121" t="s">
        <v>300</v>
      </c>
      <c r="G64" s="121" t="s">
        <v>301</v>
      </c>
      <c r="H64" s="121"/>
      <c r="I64" s="201">
        <v>12500</v>
      </c>
    </row>
    <row r="65" spans="1:9" s="116" customFormat="1" ht="30" customHeight="1">
      <c r="A65" s="173" t="s">
        <v>565</v>
      </c>
      <c r="B65" s="172" t="s">
        <v>950</v>
      </c>
      <c r="C65" s="105" t="s">
        <v>229</v>
      </c>
      <c r="D65" s="115" t="s">
        <v>563</v>
      </c>
      <c r="E65" s="115" t="s">
        <v>258</v>
      </c>
      <c r="F65" s="115" t="s">
        <v>298</v>
      </c>
      <c r="G65" s="115" t="s">
        <v>301</v>
      </c>
      <c r="H65" s="115"/>
      <c r="I65" s="203">
        <v>12500</v>
      </c>
    </row>
    <row r="66" spans="1:9" s="116" customFormat="1" ht="18" customHeight="1">
      <c r="A66" s="173" t="s">
        <v>566</v>
      </c>
      <c r="B66" s="172" t="s">
        <v>950</v>
      </c>
      <c r="C66" s="105" t="s">
        <v>229</v>
      </c>
      <c r="D66" s="115" t="s">
        <v>563</v>
      </c>
      <c r="E66" s="115" t="s">
        <v>258</v>
      </c>
      <c r="F66" s="115" t="s">
        <v>298</v>
      </c>
      <c r="G66" s="115" t="s">
        <v>567</v>
      </c>
      <c r="H66" s="115"/>
      <c r="I66" s="203">
        <v>12500</v>
      </c>
    </row>
    <row r="67" spans="1:9" s="116" customFormat="1" ht="26.25" customHeight="1">
      <c r="A67" s="173" t="s">
        <v>330</v>
      </c>
      <c r="B67" s="172" t="s">
        <v>950</v>
      </c>
      <c r="C67" s="105" t="s">
        <v>229</v>
      </c>
      <c r="D67" s="115" t="s">
        <v>563</v>
      </c>
      <c r="E67" s="115" t="s">
        <v>258</v>
      </c>
      <c r="F67" s="115" t="s">
        <v>298</v>
      </c>
      <c r="G67" s="115" t="s">
        <v>567</v>
      </c>
      <c r="H67" s="115">
        <v>320</v>
      </c>
      <c r="I67" s="203">
        <v>12500</v>
      </c>
    </row>
    <row r="68" spans="1:9" s="134" customFormat="1" ht="15.75" customHeight="1">
      <c r="A68" s="169" t="s">
        <v>230</v>
      </c>
      <c r="B68" s="170" t="s">
        <v>950</v>
      </c>
      <c r="C68" s="103" t="s">
        <v>231</v>
      </c>
      <c r="D68" s="121"/>
      <c r="E68" s="121"/>
      <c r="F68" s="121"/>
      <c r="G68" s="121"/>
      <c r="H68" s="121"/>
      <c r="I68" s="201">
        <v>111458.7</v>
      </c>
    </row>
    <row r="69" spans="1:9" s="134" customFormat="1" ht="46.5" customHeight="1">
      <c r="A69" s="169" t="s">
        <v>562</v>
      </c>
      <c r="B69" s="170" t="s">
        <v>950</v>
      </c>
      <c r="C69" s="103" t="s">
        <v>231</v>
      </c>
      <c r="D69" s="121" t="s">
        <v>563</v>
      </c>
      <c r="E69" s="121" t="s">
        <v>299</v>
      </c>
      <c r="F69" s="121" t="s">
        <v>300</v>
      </c>
      <c r="G69" s="121" t="s">
        <v>301</v>
      </c>
      <c r="H69" s="121"/>
      <c r="I69" s="201">
        <v>110536.2</v>
      </c>
    </row>
    <row r="70" spans="1:9" s="116" customFormat="1" ht="33" customHeight="1">
      <c r="A70" s="212" t="s">
        <v>583</v>
      </c>
      <c r="B70" s="170" t="s">
        <v>950</v>
      </c>
      <c r="C70" s="103" t="s">
        <v>231</v>
      </c>
      <c r="D70" s="121" t="s">
        <v>563</v>
      </c>
      <c r="E70" s="121" t="s">
        <v>260</v>
      </c>
      <c r="F70" s="121" t="s">
        <v>300</v>
      </c>
      <c r="G70" s="121" t="s">
        <v>301</v>
      </c>
      <c r="H70" s="121"/>
      <c r="I70" s="201">
        <v>108736.2</v>
      </c>
    </row>
    <row r="71" spans="1:9" s="116" customFormat="1" ht="99.75" customHeight="1">
      <c r="A71" s="173" t="s">
        <v>584</v>
      </c>
      <c r="B71" s="172" t="s">
        <v>950</v>
      </c>
      <c r="C71" s="105" t="s">
        <v>231</v>
      </c>
      <c r="D71" s="115" t="s">
        <v>563</v>
      </c>
      <c r="E71" s="115" t="s">
        <v>260</v>
      </c>
      <c r="F71" s="115" t="s">
        <v>298</v>
      </c>
      <c r="G71" s="115" t="s">
        <v>301</v>
      </c>
      <c r="H71" s="115"/>
      <c r="I71" s="203">
        <v>105651.4</v>
      </c>
    </row>
    <row r="72" spans="1:9" s="120" customFormat="1" ht="30" customHeight="1">
      <c r="A72" s="173" t="s">
        <v>585</v>
      </c>
      <c r="B72" s="172" t="s">
        <v>950</v>
      </c>
      <c r="C72" s="105" t="s">
        <v>231</v>
      </c>
      <c r="D72" s="115" t="s">
        <v>563</v>
      </c>
      <c r="E72" s="115" t="s">
        <v>260</v>
      </c>
      <c r="F72" s="115" t="s">
        <v>298</v>
      </c>
      <c r="G72" s="115" t="s">
        <v>586</v>
      </c>
      <c r="H72" s="115"/>
      <c r="I72" s="203">
        <v>105651.4</v>
      </c>
    </row>
    <row r="73" spans="1:9" s="120" customFormat="1" ht="18" customHeight="1">
      <c r="A73" s="173" t="s">
        <v>386</v>
      </c>
      <c r="B73" s="172" t="s">
        <v>950</v>
      </c>
      <c r="C73" s="105" t="s">
        <v>231</v>
      </c>
      <c r="D73" s="115" t="s">
        <v>563</v>
      </c>
      <c r="E73" s="115" t="s">
        <v>260</v>
      </c>
      <c r="F73" s="115" t="s">
        <v>298</v>
      </c>
      <c r="G73" s="115" t="s">
        <v>586</v>
      </c>
      <c r="H73" s="115">
        <v>110</v>
      </c>
      <c r="I73" s="203">
        <v>24012.300000000003</v>
      </c>
    </row>
    <row r="74" spans="1:9" s="120" customFormat="1" ht="33" customHeight="1">
      <c r="A74" s="173" t="s">
        <v>311</v>
      </c>
      <c r="B74" s="172" t="s">
        <v>950</v>
      </c>
      <c r="C74" s="105" t="s">
        <v>231</v>
      </c>
      <c r="D74" s="115" t="s">
        <v>563</v>
      </c>
      <c r="E74" s="115" t="s">
        <v>260</v>
      </c>
      <c r="F74" s="115" t="s">
        <v>298</v>
      </c>
      <c r="G74" s="115" t="s">
        <v>586</v>
      </c>
      <c r="H74" s="115">
        <v>240</v>
      </c>
      <c r="I74" s="203">
        <v>5920.1</v>
      </c>
    </row>
    <row r="75" spans="1:9" s="120" customFormat="1" ht="15.75" customHeight="1">
      <c r="A75" s="173" t="s">
        <v>396</v>
      </c>
      <c r="B75" s="172" t="s">
        <v>950</v>
      </c>
      <c r="C75" s="105" t="s">
        <v>231</v>
      </c>
      <c r="D75" s="115" t="s">
        <v>563</v>
      </c>
      <c r="E75" s="115" t="s">
        <v>260</v>
      </c>
      <c r="F75" s="115" t="s">
        <v>298</v>
      </c>
      <c r="G75" s="115" t="s">
        <v>586</v>
      </c>
      <c r="H75" s="115">
        <v>610</v>
      </c>
      <c r="I75" s="203">
        <v>75663.99999999999</v>
      </c>
    </row>
    <row r="76" spans="1:9" s="120" customFormat="1" ht="18.75" customHeight="1">
      <c r="A76" s="173" t="s">
        <v>387</v>
      </c>
      <c r="B76" s="172" t="s">
        <v>950</v>
      </c>
      <c r="C76" s="105" t="s">
        <v>231</v>
      </c>
      <c r="D76" s="115" t="s">
        <v>563</v>
      </c>
      <c r="E76" s="115" t="s">
        <v>260</v>
      </c>
      <c r="F76" s="115" t="s">
        <v>298</v>
      </c>
      <c r="G76" s="115" t="s">
        <v>586</v>
      </c>
      <c r="H76" s="115">
        <v>850</v>
      </c>
      <c r="I76" s="203">
        <v>55</v>
      </c>
    </row>
    <row r="77" spans="1:9" s="120" customFormat="1" ht="32.25" customHeight="1">
      <c r="A77" s="173" t="s">
        <v>587</v>
      </c>
      <c r="B77" s="172" t="s">
        <v>950</v>
      </c>
      <c r="C77" s="105" t="s">
        <v>231</v>
      </c>
      <c r="D77" s="115" t="s">
        <v>563</v>
      </c>
      <c r="E77" s="115" t="s">
        <v>260</v>
      </c>
      <c r="F77" s="115" t="s">
        <v>326</v>
      </c>
      <c r="G77" s="115" t="s">
        <v>301</v>
      </c>
      <c r="H77" s="115"/>
      <c r="I77" s="203">
        <v>3084.8</v>
      </c>
    </row>
    <row r="78" spans="1:9" s="120" customFormat="1" ht="16.5" customHeight="1">
      <c r="A78" s="173" t="s">
        <v>467</v>
      </c>
      <c r="B78" s="172" t="s">
        <v>950</v>
      </c>
      <c r="C78" s="105" t="s">
        <v>231</v>
      </c>
      <c r="D78" s="115" t="s">
        <v>563</v>
      </c>
      <c r="E78" s="115" t="s">
        <v>260</v>
      </c>
      <c r="F78" s="115" t="s">
        <v>326</v>
      </c>
      <c r="G78" s="115" t="s">
        <v>410</v>
      </c>
      <c r="H78" s="115"/>
      <c r="I78" s="203">
        <v>3084.8</v>
      </c>
    </row>
    <row r="79" spans="1:9" s="120" customFormat="1" ht="18" customHeight="1">
      <c r="A79" s="173" t="s">
        <v>396</v>
      </c>
      <c r="B79" s="172" t="s">
        <v>950</v>
      </c>
      <c r="C79" s="105" t="s">
        <v>231</v>
      </c>
      <c r="D79" s="115" t="s">
        <v>563</v>
      </c>
      <c r="E79" s="115" t="s">
        <v>260</v>
      </c>
      <c r="F79" s="115" t="s">
        <v>326</v>
      </c>
      <c r="G79" s="115" t="s">
        <v>410</v>
      </c>
      <c r="H79" s="115" t="s">
        <v>397</v>
      </c>
      <c r="I79" s="203">
        <v>3084.8</v>
      </c>
    </row>
    <row r="80" spans="1:9" s="120" customFormat="1" ht="30" customHeight="1" hidden="1">
      <c r="A80" s="168" t="s">
        <v>413</v>
      </c>
      <c r="B80" s="172">
        <v>109</v>
      </c>
      <c r="C80" s="105" t="s">
        <v>231</v>
      </c>
      <c r="D80" s="115" t="s">
        <v>563</v>
      </c>
      <c r="E80" s="115" t="s">
        <v>260</v>
      </c>
      <c r="F80" s="115" t="s">
        <v>326</v>
      </c>
      <c r="G80" s="115" t="s">
        <v>414</v>
      </c>
      <c r="H80" s="115"/>
      <c r="I80" s="203">
        <v>0</v>
      </c>
    </row>
    <row r="81" spans="1:9" s="120" customFormat="1" ht="26.25" customHeight="1" hidden="1">
      <c r="A81" s="173" t="s">
        <v>396</v>
      </c>
      <c r="B81" s="172">
        <v>109</v>
      </c>
      <c r="C81" s="105" t="s">
        <v>231</v>
      </c>
      <c r="D81" s="115" t="s">
        <v>563</v>
      </c>
      <c r="E81" s="115" t="s">
        <v>260</v>
      </c>
      <c r="F81" s="115" t="s">
        <v>326</v>
      </c>
      <c r="G81" s="115" t="s">
        <v>414</v>
      </c>
      <c r="H81" s="115" t="s">
        <v>397</v>
      </c>
      <c r="I81" s="203"/>
    </row>
    <row r="82" spans="1:9" s="120" customFormat="1" ht="32.25" customHeight="1">
      <c r="A82" s="212" t="s">
        <v>628</v>
      </c>
      <c r="B82" s="170" t="s">
        <v>950</v>
      </c>
      <c r="C82" s="103" t="s">
        <v>231</v>
      </c>
      <c r="D82" s="121" t="s">
        <v>563</v>
      </c>
      <c r="E82" s="121" t="s">
        <v>483</v>
      </c>
      <c r="F82" s="121" t="s">
        <v>300</v>
      </c>
      <c r="G82" s="121" t="s">
        <v>301</v>
      </c>
      <c r="H82" s="121"/>
      <c r="I82" s="201">
        <v>1800</v>
      </c>
    </row>
    <row r="83" spans="1:9" s="120" customFormat="1" ht="45" customHeight="1">
      <c r="A83" s="173" t="s">
        <v>629</v>
      </c>
      <c r="B83" s="172" t="s">
        <v>950</v>
      </c>
      <c r="C83" s="105" t="s">
        <v>231</v>
      </c>
      <c r="D83" s="115" t="s">
        <v>563</v>
      </c>
      <c r="E83" s="115" t="s">
        <v>483</v>
      </c>
      <c r="F83" s="115" t="s">
        <v>326</v>
      </c>
      <c r="G83" s="115" t="s">
        <v>301</v>
      </c>
      <c r="H83" s="115"/>
      <c r="I83" s="203">
        <v>1800</v>
      </c>
    </row>
    <row r="84" spans="1:9" s="120" customFormat="1" ht="31.5" customHeight="1">
      <c r="A84" s="173" t="s">
        <v>1059</v>
      </c>
      <c r="B84" s="172" t="s">
        <v>950</v>
      </c>
      <c r="C84" s="105" t="s">
        <v>231</v>
      </c>
      <c r="D84" s="115" t="s">
        <v>563</v>
      </c>
      <c r="E84" s="115" t="s">
        <v>483</v>
      </c>
      <c r="F84" s="115" t="s">
        <v>326</v>
      </c>
      <c r="G84" s="115" t="s">
        <v>1058</v>
      </c>
      <c r="H84" s="115"/>
      <c r="I84" s="203">
        <v>1620</v>
      </c>
    </row>
    <row r="85" spans="1:9" s="120" customFormat="1" ht="18" customHeight="1">
      <c r="A85" s="173" t="s">
        <v>396</v>
      </c>
      <c r="B85" s="172" t="s">
        <v>950</v>
      </c>
      <c r="C85" s="105" t="s">
        <v>231</v>
      </c>
      <c r="D85" s="115" t="s">
        <v>563</v>
      </c>
      <c r="E85" s="115" t="s">
        <v>483</v>
      </c>
      <c r="F85" s="115" t="s">
        <v>326</v>
      </c>
      <c r="G85" s="115" t="s">
        <v>1058</v>
      </c>
      <c r="H85" s="115" t="s">
        <v>397</v>
      </c>
      <c r="I85" s="203">
        <v>1620</v>
      </c>
    </row>
    <row r="86" spans="1:9" s="120" customFormat="1" ht="30.75" customHeight="1">
      <c r="A86" s="173" t="s">
        <v>1059</v>
      </c>
      <c r="B86" s="172" t="s">
        <v>950</v>
      </c>
      <c r="C86" s="105" t="s">
        <v>231</v>
      </c>
      <c r="D86" s="115" t="s">
        <v>563</v>
      </c>
      <c r="E86" s="115" t="s">
        <v>483</v>
      </c>
      <c r="F86" s="115" t="s">
        <v>326</v>
      </c>
      <c r="G86" s="115" t="s">
        <v>635</v>
      </c>
      <c r="H86" s="115"/>
      <c r="I86" s="203">
        <v>180</v>
      </c>
    </row>
    <row r="87" spans="1:9" s="120" customFormat="1" ht="15" customHeight="1">
      <c r="A87" s="173" t="s">
        <v>396</v>
      </c>
      <c r="B87" s="172" t="s">
        <v>950</v>
      </c>
      <c r="C87" s="105" t="s">
        <v>231</v>
      </c>
      <c r="D87" s="115" t="s">
        <v>563</v>
      </c>
      <c r="E87" s="115" t="s">
        <v>483</v>
      </c>
      <c r="F87" s="115" t="s">
        <v>326</v>
      </c>
      <c r="G87" s="115" t="s">
        <v>635</v>
      </c>
      <c r="H87" s="115" t="s">
        <v>397</v>
      </c>
      <c r="I87" s="203">
        <v>180</v>
      </c>
    </row>
    <row r="88" spans="1:9" s="120" customFormat="1" ht="15" customHeight="1">
      <c r="A88" s="169" t="s">
        <v>230</v>
      </c>
      <c r="B88" s="170">
        <v>109</v>
      </c>
      <c r="C88" s="103" t="s">
        <v>231</v>
      </c>
      <c r="D88" s="121"/>
      <c r="E88" s="121"/>
      <c r="F88" s="121"/>
      <c r="G88" s="121"/>
      <c r="H88" s="121"/>
      <c r="I88" s="201">
        <v>922.5</v>
      </c>
    </row>
    <row r="89" spans="1:9" s="120" customFormat="1" ht="15.75" customHeight="1">
      <c r="A89" s="169" t="s">
        <v>820</v>
      </c>
      <c r="B89" s="170">
        <v>109</v>
      </c>
      <c r="C89" s="103" t="s">
        <v>231</v>
      </c>
      <c r="D89" s="121" t="s">
        <v>821</v>
      </c>
      <c r="E89" s="121" t="s">
        <v>299</v>
      </c>
      <c r="F89" s="121" t="s">
        <v>300</v>
      </c>
      <c r="G89" s="121" t="s">
        <v>301</v>
      </c>
      <c r="H89" s="121"/>
      <c r="I89" s="201">
        <v>922.5</v>
      </c>
    </row>
    <row r="90" spans="1:9" s="120" customFormat="1" ht="15.75" customHeight="1">
      <c r="A90" s="169" t="s">
        <v>788</v>
      </c>
      <c r="B90" s="172">
        <v>109</v>
      </c>
      <c r="C90" s="105" t="s">
        <v>231</v>
      </c>
      <c r="D90" s="115" t="s">
        <v>821</v>
      </c>
      <c r="E90" s="115" t="s">
        <v>634</v>
      </c>
      <c r="F90" s="115" t="s">
        <v>300</v>
      </c>
      <c r="G90" s="115" t="s">
        <v>301</v>
      </c>
      <c r="H90" s="115"/>
      <c r="I90" s="203">
        <v>922.5</v>
      </c>
    </row>
    <row r="91" spans="1:9" s="120" customFormat="1" ht="15" customHeight="1">
      <c r="A91" s="210" t="s">
        <v>788</v>
      </c>
      <c r="B91" s="172">
        <v>109</v>
      </c>
      <c r="C91" s="105" t="s">
        <v>231</v>
      </c>
      <c r="D91" s="115" t="s">
        <v>821</v>
      </c>
      <c r="E91" s="115" t="s">
        <v>634</v>
      </c>
      <c r="F91" s="115" t="s">
        <v>298</v>
      </c>
      <c r="G91" s="115" t="s">
        <v>301</v>
      </c>
      <c r="H91" s="115"/>
      <c r="I91" s="203">
        <v>922.5</v>
      </c>
    </row>
    <row r="92" spans="1:9" s="120" customFormat="1" ht="56.25" customHeight="1">
      <c r="A92" s="173" t="s">
        <v>1010</v>
      </c>
      <c r="B92" s="172">
        <v>109</v>
      </c>
      <c r="C92" s="105" t="s">
        <v>231</v>
      </c>
      <c r="D92" s="115" t="s">
        <v>821</v>
      </c>
      <c r="E92" s="115" t="s">
        <v>634</v>
      </c>
      <c r="F92" s="115" t="s">
        <v>298</v>
      </c>
      <c r="G92" s="115" t="s">
        <v>844</v>
      </c>
      <c r="H92" s="115"/>
      <c r="I92" s="203">
        <v>922.5</v>
      </c>
    </row>
    <row r="93" spans="1:9" s="120" customFormat="1" ht="14.25" customHeight="1">
      <c r="A93" s="173" t="s">
        <v>396</v>
      </c>
      <c r="B93" s="172">
        <v>109</v>
      </c>
      <c r="C93" s="105" t="s">
        <v>231</v>
      </c>
      <c r="D93" s="115" t="s">
        <v>821</v>
      </c>
      <c r="E93" s="115" t="s">
        <v>634</v>
      </c>
      <c r="F93" s="115" t="s">
        <v>298</v>
      </c>
      <c r="G93" s="115" t="s">
        <v>844</v>
      </c>
      <c r="H93" s="115" t="s">
        <v>397</v>
      </c>
      <c r="I93" s="203">
        <v>922.5</v>
      </c>
    </row>
    <row r="94" spans="1:9" s="134" customFormat="1" ht="18" customHeight="1">
      <c r="A94" s="169" t="s">
        <v>232</v>
      </c>
      <c r="B94" s="170" t="s">
        <v>950</v>
      </c>
      <c r="C94" s="103" t="s">
        <v>233</v>
      </c>
      <c r="D94" s="121"/>
      <c r="E94" s="121"/>
      <c r="F94" s="121"/>
      <c r="G94" s="121"/>
      <c r="H94" s="121"/>
      <c r="I94" s="201">
        <v>41744.899999999994</v>
      </c>
    </row>
    <row r="95" spans="1:9" s="116" customFormat="1" ht="42" customHeight="1">
      <c r="A95" s="169" t="s">
        <v>562</v>
      </c>
      <c r="B95" s="170" t="s">
        <v>950</v>
      </c>
      <c r="C95" s="103" t="s">
        <v>233</v>
      </c>
      <c r="D95" s="121" t="s">
        <v>563</v>
      </c>
      <c r="E95" s="121" t="s">
        <v>299</v>
      </c>
      <c r="F95" s="121" t="s">
        <v>300</v>
      </c>
      <c r="G95" s="121" t="s">
        <v>301</v>
      </c>
      <c r="H95" s="121"/>
      <c r="I95" s="201">
        <v>41744.899999999994</v>
      </c>
    </row>
    <row r="96" spans="1:9" s="120" customFormat="1" ht="35.25" customHeight="1">
      <c r="A96" s="212" t="s">
        <v>564</v>
      </c>
      <c r="B96" s="170" t="s">
        <v>950</v>
      </c>
      <c r="C96" s="103" t="s">
        <v>233</v>
      </c>
      <c r="D96" s="121" t="s">
        <v>563</v>
      </c>
      <c r="E96" s="121" t="s">
        <v>258</v>
      </c>
      <c r="F96" s="121" t="s">
        <v>300</v>
      </c>
      <c r="G96" s="121" t="s">
        <v>301</v>
      </c>
      <c r="H96" s="121"/>
      <c r="I96" s="201">
        <v>38643.49999999999</v>
      </c>
    </row>
    <row r="97" spans="1:9" s="116" customFormat="1" ht="32.25" customHeight="1">
      <c r="A97" s="173" t="s">
        <v>565</v>
      </c>
      <c r="B97" s="172" t="s">
        <v>950</v>
      </c>
      <c r="C97" s="105" t="s">
        <v>233</v>
      </c>
      <c r="D97" s="115" t="s">
        <v>563</v>
      </c>
      <c r="E97" s="115" t="s">
        <v>258</v>
      </c>
      <c r="F97" s="115" t="s">
        <v>298</v>
      </c>
      <c r="G97" s="115" t="s">
        <v>301</v>
      </c>
      <c r="H97" s="115"/>
      <c r="I97" s="203">
        <v>38643.49999999999</v>
      </c>
    </row>
    <row r="98" spans="1:9" s="116" customFormat="1" ht="33.75" customHeight="1">
      <c r="A98" s="173" t="s">
        <v>568</v>
      </c>
      <c r="B98" s="172" t="s">
        <v>950</v>
      </c>
      <c r="C98" s="105" t="s">
        <v>233</v>
      </c>
      <c r="D98" s="115" t="s">
        <v>563</v>
      </c>
      <c r="E98" s="115" t="s">
        <v>258</v>
      </c>
      <c r="F98" s="115" t="s">
        <v>298</v>
      </c>
      <c r="G98" s="115" t="s">
        <v>933</v>
      </c>
      <c r="H98" s="115"/>
      <c r="I98" s="203">
        <v>1920.9</v>
      </c>
    </row>
    <row r="99" spans="1:9" s="116" customFormat="1" ht="31.5" customHeight="1">
      <c r="A99" s="173" t="s">
        <v>330</v>
      </c>
      <c r="B99" s="172" t="s">
        <v>950</v>
      </c>
      <c r="C99" s="105" t="s">
        <v>233</v>
      </c>
      <c r="D99" s="115" t="s">
        <v>563</v>
      </c>
      <c r="E99" s="115" t="s">
        <v>258</v>
      </c>
      <c r="F99" s="115" t="s">
        <v>298</v>
      </c>
      <c r="G99" s="115" t="s">
        <v>933</v>
      </c>
      <c r="H99" s="115">
        <v>320</v>
      </c>
      <c r="I99" s="203">
        <v>1920.9</v>
      </c>
    </row>
    <row r="100" spans="1:9" s="116" customFormat="1" ht="30" customHeight="1">
      <c r="A100" s="173" t="s">
        <v>570</v>
      </c>
      <c r="B100" s="172" t="s">
        <v>950</v>
      </c>
      <c r="C100" s="105" t="s">
        <v>233</v>
      </c>
      <c r="D100" s="115" t="s">
        <v>563</v>
      </c>
      <c r="E100" s="115" t="s">
        <v>258</v>
      </c>
      <c r="F100" s="115" t="s">
        <v>298</v>
      </c>
      <c r="G100" s="115" t="s">
        <v>934</v>
      </c>
      <c r="H100" s="115"/>
      <c r="I100" s="203">
        <v>1875</v>
      </c>
    </row>
    <row r="101" spans="1:9" s="116" customFormat="1" ht="33" customHeight="1">
      <c r="A101" s="173" t="s">
        <v>311</v>
      </c>
      <c r="B101" s="172" t="s">
        <v>950</v>
      </c>
      <c r="C101" s="105" t="s">
        <v>233</v>
      </c>
      <c r="D101" s="115" t="s">
        <v>563</v>
      </c>
      <c r="E101" s="115" t="s">
        <v>258</v>
      </c>
      <c r="F101" s="115" t="s">
        <v>298</v>
      </c>
      <c r="G101" s="115" t="s">
        <v>934</v>
      </c>
      <c r="H101" s="115">
        <v>240</v>
      </c>
      <c r="I101" s="203">
        <v>1875</v>
      </c>
    </row>
    <row r="102" spans="1:9" s="116" customFormat="1" ht="57.75" customHeight="1">
      <c r="A102" s="210" t="s">
        <v>571</v>
      </c>
      <c r="B102" s="172" t="s">
        <v>950</v>
      </c>
      <c r="C102" s="105" t="s">
        <v>233</v>
      </c>
      <c r="D102" s="115" t="s">
        <v>563</v>
      </c>
      <c r="E102" s="115" t="s">
        <v>258</v>
      </c>
      <c r="F102" s="115" t="s">
        <v>298</v>
      </c>
      <c r="G102" s="115" t="s">
        <v>572</v>
      </c>
      <c r="H102" s="115"/>
      <c r="I102" s="203">
        <v>32286.599999999995</v>
      </c>
    </row>
    <row r="103" spans="1:9" s="116" customFormat="1" ht="48" customHeight="1">
      <c r="A103" s="210" t="s">
        <v>573</v>
      </c>
      <c r="B103" s="172" t="s">
        <v>950</v>
      </c>
      <c r="C103" s="105" t="s">
        <v>233</v>
      </c>
      <c r="D103" s="115" t="s">
        <v>563</v>
      </c>
      <c r="E103" s="115" t="s">
        <v>258</v>
      </c>
      <c r="F103" s="115" t="s">
        <v>298</v>
      </c>
      <c r="G103" s="115" t="s">
        <v>572</v>
      </c>
      <c r="H103" s="115" t="s">
        <v>541</v>
      </c>
      <c r="I103" s="203">
        <v>32286.599999999995</v>
      </c>
    </row>
    <row r="104" spans="1:9" s="116" customFormat="1" ht="60" customHeight="1">
      <c r="A104" s="210" t="s">
        <v>574</v>
      </c>
      <c r="B104" s="172" t="s">
        <v>950</v>
      </c>
      <c r="C104" s="105" t="s">
        <v>233</v>
      </c>
      <c r="D104" s="115" t="s">
        <v>563</v>
      </c>
      <c r="E104" s="115" t="s">
        <v>258</v>
      </c>
      <c r="F104" s="115" t="s">
        <v>298</v>
      </c>
      <c r="G104" s="115" t="s">
        <v>575</v>
      </c>
      <c r="H104" s="115"/>
      <c r="I104" s="203">
        <v>573.4</v>
      </c>
    </row>
    <row r="105" spans="1:9" s="116" customFormat="1" ht="43.5" customHeight="1">
      <c r="A105" s="210" t="s">
        <v>573</v>
      </c>
      <c r="B105" s="172" t="s">
        <v>950</v>
      </c>
      <c r="C105" s="105" t="s">
        <v>233</v>
      </c>
      <c r="D105" s="115" t="s">
        <v>563</v>
      </c>
      <c r="E105" s="115" t="s">
        <v>258</v>
      </c>
      <c r="F105" s="115" t="s">
        <v>298</v>
      </c>
      <c r="G105" s="115" t="s">
        <v>575</v>
      </c>
      <c r="H105" s="115" t="s">
        <v>541</v>
      </c>
      <c r="I105" s="203">
        <v>573.4</v>
      </c>
    </row>
    <row r="106" spans="1:9" s="116" customFormat="1" ht="60" customHeight="1">
      <c r="A106" s="210" t="s">
        <v>576</v>
      </c>
      <c r="B106" s="172" t="s">
        <v>950</v>
      </c>
      <c r="C106" s="105" t="s">
        <v>233</v>
      </c>
      <c r="D106" s="115" t="s">
        <v>563</v>
      </c>
      <c r="E106" s="115" t="s">
        <v>258</v>
      </c>
      <c r="F106" s="115" t="s">
        <v>298</v>
      </c>
      <c r="G106" s="115" t="s">
        <v>577</v>
      </c>
      <c r="H106" s="115"/>
      <c r="I106" s="203">
        <v>1263.5</v>
      </c>
    </row>
    <row r="107" spans="1:9" s="116" customFormat="1" ht="44.25" customHeight="1">
      <c r="A107" s="210" t="s">
        <v>573</v>
      </c>
      <c r="B107" s="172" t="s">
        <v>950</v>
      </c>
      <c r="C107" s="105" t="s">
        <v>233</v>
      </c>
      <c r="D107" s="115" t="s">
        <v>563</v>
      </c>
      <c r="E107" s="115" t="s">
        <v>258</v>
      </c>
      <c r="F107" s="115" t="s">
        <v>298</v>
      </c>
      <c r="G107" s="115" t="s">
        <v>577</v>
      </c>
      <c r="H107" s="115" t="s">
        <v>541</v>
      </c>
      <c r="I107" s="203">
        <v>1263.5</v>
      </c>
    </row>
    <row r="108" spans="1:9" s="116" customFormat="1" ht="48.75" customHeight="1">
      <c r="A108" s="210" t="s">
        <v>578</v>
      </c>
      <c r="B108" s="172">
        <v>109</v>
      </c>
      <c r="C108" s="105" t="s">
        <v>233</v>
      </c>
      <c r="D108" s="115" t="s">
        <v>563</v>
      </c>
      <c r="E108" s="115" t="s">
        <v>258</v>
      </c>
      <c r="F108" s="115" t="s">
        <v>298</v>
      </c>
      <c r="G108" s="115" t="s">
        <v>579</v>
      </c>
      <c r="H108" s="115"/>
      <c r="I108" s="203">
        <v>724.1000000000001</v>
      </c>
    </row>
    <row r="109" spans="1:9" s="116" customFormat="1" ht="44.25" customHeight="1">
      <c r="A109" s="210" t="s">
        <v>573</v>
      </c>
      <c r="B109" s="172">
        <v>109</v>
      </c>
      <c r="C109" s="105" t="s">
        <v>233</v>
      </c>
      <c r="D109" s="115" t="s">
        <v>563</v>
      </c>
      <c r="E109" s="115" t="s">
        <v>258</v>
      </c>
      <c r="F109" s="115" t="s">
        <v>298</v>
      </c>
      <c r="G109" s="115" t="s">
        <v>579</v>
      </c>
      <c r="H109" s="115" t="s">
        <v>541</v>
      </c>
      <c r="I109" s="203">
        <v>724.1000000000001</v>
      </c>
    </row>
    <row r="110" spans="1:9" s="120" customFormat="1" ht="30" customHeight="1">
      <c r="A110" s="212" t="s">
        <v>588</v>
      </c>
      <c r="B110" s="170" t="s">
        <v>950</v>
      </c>
      <c r="C110" s="103" t="s">
        <v>233</v>
      </c>
      <c r="D110" s="121" t="s">
        <v>563</v>
      </c>
      <c r="E110" s="121" t="s">
        <v>262</v>
      </c>
      <c r="F110" s="121" t="s">
        <v>300</v>
      </c>
      <c r="G110" s="121" t="s">
        <v>301</v>
      </c>
      <c r="H110" s="121"/>
      <c r="I110" s="201">
        <v>2870.4</v>
      </c>
    </row>
    <row r="111" spans="1:9" s="120" customFormat="1" ht="45.75" customHeight="1" hidden="1">
      <c r="A111" s="173" t="s">
        <v>589</v>
      </c>
      <c r="B111" s="172" t="s">
        <v>950</v>
      </c>
      <c r="C111" s="105" t="s">
        <v>233</v>
      </c>
      <c r="D111" s="115" t="s">
        <v>563</v>
      </c>
      <c r="E111" s="115" t="s">
        <v>262</v>
      </c>
      <c r="F111" s="115" t="s">
        <v>326</v>
      </c>
      <c r="G111" s="115" t="s">
        <v>301</v>
      </c>
      <c r="H111" s="115"/>
      <c r="I111" s="203">
        <v>0</v>
      </c>
    </row>
    <row r="112" spans="1:9" s="120" customFormat="1" ht="30.75" customHeight="1" hidden="1">
      <c r="A112" s="173" t="s">
        <v>954</v>
      </c>
      <c r="B112" s="172" t="s">
        <v>950</v>
      </c>
      <c r="C112" s="105" t="s">
        <v>233</v>
      </c>
      <c r="D112" s="115" t="s">
        <v>563</v>
      </c>
      <c r="E112" s="115" t="s">
        <v>262</v>
      </c>
      <c r="F112" s="115" t="s">
        <v>326</v>
      </c>
      <c r="G112" s="115" t="s">
        <v>591</v>
      </c>
      <c r="H112" s="115"/>
      <c r="I112" s="203">
        <v>0</v>
      </c>
    </row>
    <row r="113" spans="1:9" s="120" customFormat="1" ht="31.5" customHeight="1" hidden="1">
      <c r="A113" s="173" t="s">
        <v>311</v>
      </c>
      <c r="B113" s="172" t="s">
        <v>950</v>
      </c>
      <c r="C113" s="105" t="s">
        <v>233</v>
      </c>
      <c r="D113" s="115" t="s">
        <v>563</v>
      </c>
      <c r="E113" s="115" t="s">
        <v>262</v>
      </c>
      <c r="F113" s="115" t="s">
        <v>326</v>
      </c>
      <c r="G113" s="115" t="s">
        <v>591</v>
      </c>
      <c r="H113" s="115">
        <v>240</v>
      </c>
      <c r="I113" s="203">
        <v>0</v>
      </c>
    </row>
    <row r="114" spans="1:9" s="120" customFormat="1" ht="42.75" customHeight="1" hidden="1">
      <c r="A114" s="173" t="s">
        <v>592</v>
      </c>
      <c r="B114" s="172" t="s">
        <v>950</v>
      </c>
      <c r="C114" s="105" t="s">
        <v>233</v>
      </c>
      <c r="D114" s="115" t="s">
        <v>563</v>
      </c>
      <c r="E114" s="115" t="s">
        <v>262</v>
      </c>
      <c r="F114" s="115" t="s">
        <v>365</v>
      </c>
      <c r="G114" s="115" t="s">
        <v>301</v>
      </c>
      <c r="H114" s="115"/>
      <c r="I114" s="203">
        <v>0</v>
      </c>
    </row>
    <row r="115" spans="1:9" s="120" customFormat="1" ht="29.25" customHeight="1" hidden="1">
      <c r="A115" s="173" t="s">
        <v>593</v>
      </c>
      <c r="B115" s="172" t="s">
        <v>950</v>
      </c>
      <c r="C115" s="105" t="s">
        <v>233</v>
      </c>
      <c r="D115" s="115" t="s">
        <v>563</v>
      </c>
      <c r="E115" s="115" t="s">
        <v>262</v>
      </c>
      <c r="F115" s="115" t="s">
        <v>365</v>
      </c>
      <c r="G115" s="115" t="s">
        <v>594</v>
      </c>
      <c r="H115" s="115"/>
      <c r="I115" s="203">
        <v>0</v>
      </c>
    </row>
    <row r="116" spans="1:9" s="120" customFormat="1" ht="29.25" customHeight="1" hidden="1">
      <c r="A116" s="173" t="s">
        <v>311</v>
      </c>
      <c r="B116" s="172" t="s">
        <v>950</v>
      </c>
      <c r="C116" s="105" t="s">
        <v>233</v>
      </c>
      <c r="D116" s="115" t="s">
        <v>563</v>
      </c>
      <c r="E116" s="115" t="s">
        <v>262</v>
      </c>
      <c r="F116" s="115" t="s">
        <v>365</v>
      </c>
      <c r="G116" s="115" t="s">
        <v>594</v>
      </c>
      <c r="H116" s="115">
        <v>240</v>
      </c>
      <c r="I116" s="203">
        <v>0</v>
      </c>
    </row>
    <row r="117" spans="1:9" s="120" customFormat="1" ht="30" customHeight="1">
      <c r="A117" s="173" t="s">
        <v>595</v>
      </c>
      <c r="B117" s="172" t="s">
        <v>950</v>
      </c>
      <c r="C117" s="105" t="s">
        <v>233</v>
      </c>
      <c r="D117" s="115" t="s">
        <v>563</v>
      </c>
      <c r="E117" s="115" t="s">
        <v>262</v>
      </c>
      <c r="F117" s="115" t="s">
        <v>381</v>
      </c>
      <c r="G117" s="115" t="s">
        <v>301</v>
      </c>
      <c r="H117" s="115"/>
      <c r="I117" s="203">
        <v>2870.4</v>
      </c>
    </row>
    <row r="118" spans="1:9" s="120" customFormat="1" ht="84.75" customHeight="1">
      <c r="A118" s="173" t="s">
        <v>600</v>
      </c>
      <c r="B118" s="172" t="s">
        <v>950</v>
      </c>
      <c r="C118" s="105" t="s">
        <v>233</v>
      </c>
      <c r="D118" s="115" t="s">
        <v>563</v>
      </c>
      <c r="E118" s="115" t="s">
        <v>262</v>
      </c>
      <c r="F118" s="115" t="s">
        <v>381</v>
      </c>
      <c r="G118" s="115" t="s">
        <v>601</v>
      </c>
      <c r="H118" s="115"/>
      <c r="I118" s="203">
        <v>1098</v>
      </c>
    </row>
    <row r="119" spans="1:9" s="120" customFormat="1" ht="18" customHeight="1">
      <c r="A119" s="173" t="s">
        <v>357</v>
      </c>
      <c r="B119" s="172" t="s">
        <v>950</v>
      </c>
      <c r="C119" s="105" t="s">
        <v>233</v>
      </c>
      <c r="D119" s="115" t="s">
        <v>563</v>
      </c>
      <c r="E119" s="115" t="s">
        <v>262</v>
      </c>
      <c r="F119" s="115" t="s">
        <v>381</v>
      </c>
      <c r="G119" s="115" t="s">
        <v>601</v>
      </c>
      <c r="H119" s="115">
        <v>310</v>
      </c>
      <c r="I119" s="203">
        <v>1098</v>
      </c>
    </row>
    <row r="120" spans="1:9" s="120" customFormat="1" ht="84.75" customHeight="1">
      <c r="A120" s="173" t="s">
        <v>935</v>
      </c>
      <c r="B120" s="172" t="s">
        <v>950</v>
      </c>
      <c r="C120" s="105" t="s">
        <v>233</v>
      </c>
      <c r="D120" s="115" t="s">
        <v>563</v>
      </c>
      <c r="E120" s="115" t="s">
        <v>262</v>
      </c>
      <c r="F120" s="115" t="s">
        <v>381</v>
      </c>
      <c r="G120" s="115" t="s">
        <v>603</v>
      </c>
      <c r="H120" s="115"/>
      <c r="I120" s="203">
        <v>50</v>
      </c>
    </row>
    <row r="121" spans="1:9" s="120" customFormat="1" ht="26.25" customHeight="1" hidden="1">
      <c r="A121" s="173" t="s">
        <v>311</v>
      </c>
      <c r="B121" s="172" t="s">
        <v>950</v>
      </c>
      <c r="C121" s="105" t="s">
        <v>233</v>
      </c>
      <c r="D121" s="115" t="s">
        <v>563</v>
      </c>
      <c r="E121" s="115" t="s">
        <v>262</v>
      </c>
      <c r="F121" s="115" t="s">
        <v>381</v>
      </c>
      <c r="G121" s="115" t="s">
        <v>603</v>
      </c>
      <c r="H121" s="115">
        <v>240</v>
      </c>
      <c r="I121" s="203">
        <v>0</v>
      </c>
    </row>
    <row r="122" spans="1:9" s="120" customFormat="1" ht="26.25" customHeight="1">
      <c r="A122" s="173" t="s">
        <v>330</v>
      </c>
      <c r="B122" s="172" t="s">
        <v>950</v>
      </c>
      <c r="C122" s="105" t="s">
        <v>233</v>
      </c>
      <c r="D122" s="115" t="s">
        <v>563</v>
      </c>
      <c r="E122" s="115" t="s">
        <v>262</v>
      </c>
      <c r="F122" s="115" t="s">
        <v>381</v>
      </c>
      <c r="G122" s="115" t="s">
        <v>603</v>
      </c>
      <c r="H122" s="115" t="s">
        <v>331</v>
      </c>
      <c r="I122" s="203">
        <v>50</v>
      </c>
    </row>
    <row r="123" spans="1:9" s="120" customFormat="1" ht="44.25" customHeight="1">
      <c r="A123" s="173" t="s">
        <v>604</v>
      </c>
      <c r="B123" s="172" t="s">
        <v>950</v>
      </c>
      <c r="C123" s="105" t="s">
        <v>233</v>
      </c>
      <c r="D123" s="115" t="s">
        <v>563</v>
      </c>
      <c r="E123" s="115" t="s">
        <v>262</v>
      </c>
      <c r="F123" s="115" t="s">
        <v>381</v>
      </c>
      <c r="G123" s="115" t="s">
        <v>605</v>
      </c>
      <c r="H123" s="115"/>
      <c r="I123" s="203">
        <v>120</v>
      </c>
    </row>
    <row r="124" spans="1:9" s="120" customFormat="1" ht="30" customHeight="1">
      <c r="A124" s="173" t="s">
        <v>330</v>
      </c>
      <c r="B124" s="172" t="s">
        <v>950</v>
      </c>
      <c r="C124" s="105" t="s">
        <v>233</v>
      </c>
      <c r="D124" s="115" t="s">
        <v>563</v>
      </c>
      <c r="E124" s="115" t="s">
        <v>262</v>
      </c>
      <c r="F124" s="115" t="s">
        <v>381</v>
      </c>
      <c r="G124" s="115" t="s">
        <v>605</v>
      </c>
      <c r="H124" s="115">
        <v>320</v>
      </c>
      <c r="I124" s="203">
        <v>120</v>
      </c>
    </row>
    <row r="125" spans="1:9" s="120" customFormat="1" ht="137.25" customHeight="1">
      <c r="A125" s="173" t="s">
        <v>955</v>
      </c>
      <c r="B125" s="172" t="s">
        <v>950</v>
      </c>
      <c r="C125" s="105" t="s">
        <v>233</v>
      </c>
      <c r="D125" s="115" t="s">
        <v>563</v>
      </c>
      <c r="E125" s="115" t="s">
        <v>262</v>
      </c>
      <c r="F125" s="115" t="s">
        <v>381</v>
      </c>
      <c r="G125" s="115" t="s">
        <v>607</v>
      </c>
      <c r="H125" s="115"/>
      <c r="I125" s="203">
        <v>1602.4</v>
      </c>
    </row>
    <row r="126" spans="1:9" s="120" customFormat="1" ht="30" customHeight="1">
      <c r="A126" s="173" t="s">
        <v>330</v>
      </c>
      <c r="B126" s="172" t="s">
        <v>950</v>
      </c>
      <c r="C126" s="105" t="s">
        <v>233</v>
      </c>
      <c r="D126" s="115" t="s">
        <v>563</v>
      </c>
      <c r="E126" s="115" t="s">
        <v>262</v>
      </c>
      <c r="F126" s="115" t="s">
        <v>381</v>
      </c>
      <c r="G126" s="115" t="s">
        <v>607</v>
      </c>
      <c r="H126" s="115">
        <v>320</v>
      </c>
      <c r="I126" s="203">
        <v>1602.4</v>
      </c>
    </row>
    <row r="127" spans="1:9" s="120" customFormat="1" ht="45" customHeight="1">
      <c r="A127" s="173" t="s">
        <v>608</v>
      </c>
      <c r="B127" s="172" t="s">
        <v>950</v>
      </c>
      <c r="C127" s="105" t="s">
        <v>233</v>
      </c>
      <c r="D127" s="115" t="s">
        <v>563</v>
      </c>
      <c r="E127" s="115" t="s">
        <v>262</v>
      </c>
      <c r="F127" s="115" t="s">
        <v>381</v>
      </c>
      <c r="G127" s="115" t="s">
        <v>609</v>
      </c>
      <c r="H127" s="115"/>
      <c r="I127" s="203">
        <v>0</v>
      </c>
    </row>
    <row r="128" spans="1:9" s="120" customFormat="1" ht="31.5" customHeight="1">
      <c r="A128" s="173" t="s">
        <v>311</v>
      </c>
      <c r="B128" s="172" t="s">
        <v>950</v>
      </c>
      <c r="C128" s="105" t="s">
        <v>233</v>
      </c>
      <c r="D128" s="115" t="s">
        <v>563</v>
      </c>
      <c r="E128" s="115" t="s">
        <v>262</v>
      </c>
      <c r="F128" s="115" t="s">
        <v>381</v>
      </c>
      <c r="G128" s="115" t="s">
        <v>609</v>
      </c>
      <c r="H128" s="115" t="s">
        <v>312</v>
      </c>
      <c r="I128" s="203">
        <v>0</v>
      </c>
    </row>
    <row r="129" spans="1:9" s="116" customFormat="1" ht="30.75" customHeight="1" hidden="1">
      <c r="A129" s="212" t="s">
        <v>885</v>
      </c>
      <c r="B129" s="170" t="s">
        <v>950</v>
      </c>
      <c r="C129" s="103" t="s">
        <v>233</v>
      </c>
      <c r="D129" s="121" t="s">
        <v>563</v>
      </c>
      <c r="E129" s="121" t="s">
        <v>263</v>
      </c>
      <c r="F129" s="121" t="s">
        <v>300</v>
      </c>
      <c r="G129" s="121" t="s">
        <v>301</v>
      </c>
      <c r="H129" s="121"/>
      <c r="I129" s="201">
        <v>0</v>
      </c>
    </row>
    <row r="130" spans="1:9" s="116" customFormat="1" ht="27.75" customHeight="1" hidden="1">
      <c r="A130" s="210" t="s">
        <v>610</v>
      </c>
      <c r="B130" s="172" t="s">
        <v>950</v>
      </c>
      <c r="C130" s="105" t="s">
        <v>233</v>
      </c>
      <c r="D130" s="115" t="s">
        <v>563</v>
      </c>
      <c r="E130" s="115" t="s">
        <v>263</v>
      </c>
      <c r="F130" s="115" t="s">
        <v>298</v>
      </c>
      <c r="G130" s="115" t="s">
        <v>301</v>
      </c>
      <c r="H130" s="115"/>
      <c r="I130" s="203">
        <v>0</v>
      </c>
    </row>
    <row r="131" spans="1:9" s="120" customFormat="1" ht="26.25" customHeight="1" hidden="1">
      <c r="A131" s="173" t="s">
        <v>611</v>
      </c>
      <c r="B131" s="172" t="s">
        <v>950</v>
      </c>
      <c r="C131" s="105" t="s">
        <v>233</v>
      </c>
      <c r="D131" s="115" t="s">
        <v>563</v>
      </c>
      <c r="E131" s="115" t="s">
        <v>263</v>
      </c>
      <c r="F131" s="115" t="s">
        <v>298</v>
      </c>
      <c r="G131" s="115" t="s">
        <v>612</v>
      </c>
      <c r="H131" s="115"/>
      <c r="I131" s="203">
        <v>0</v>
      </c>
    </row>
    <row r="132" spans="1:9" s="120" customFormat="1" ht="24" customHeight="1" hidden="1">
      <c r="A132" s="173" t="s">
        <v>352</v>
      </c>
      <c r="B132" s="172" t="s">
        <v>950</v>
      </c>
      <c r="C132" s="105" t="s">
        <v>233</v>
      </c>
      <c r="D132" s="115" t="s">
        <v>563</v>
      </c>
      <c r="E132" s="115" t="s">
        <v>263</v>
      </c>
      <c r="F132" s="115" t="s">
        <v>298</v>
      </c>
      <c r="G132" s="115" t="s">
        <v>612</v>
      </c>
      <c r="H132" s="115">
        <v>120</v>
      </c>
      <c r="I132" s="203"/>
    </row>
    <row r="133" spans="1:9" s="120" customFormat="1" ht="29.25" customHeight="1" hidden="1">
      <c r="A133" s="173" t="s">
        <v>311</v>
      </c>
      <c r="B133" s="172" t="s">
        <v>950</v>
      </c>
      <c r="C133" s="105" t="s">
        <v>233</v>
      </c>
      <c r="D133" s="115" t="s">
        <v>563</v>
      </c>
      <c r="E133" s="115" t="s">
        <v>263</v>
      </c>
      <c r="F133" s="115" t="s">
        <v>298</v>
      </c>
      <c r="G133" s="115" t="s">
        <v>612</v>
      </c>
      <c r="H133" s="115">
        <v>240</v>
      </c>
      <c r="I133" s="203"/>
    </row>
    <row r="134" spans="1:9" s="116" customFormat="1" ht="26.25" customHeight="1">
      <c r="A134" s="212" t="s">
        <v>616</v>
      </c>
      <c r="B134" s="170" t="s">
        <v>950</v>
      </c>
      <c r="C134" s="103" t="s">
        <v>233</v>
      </c>
      <c r="D134" s="121" t="s">
        <v>563</v>
      </c>
      <c r="E134" s="121" t="s">
        <v>265</v>
      </c>
      <c r="F134" s="121" t="s">
        <v>300</v>
      </c>
      <c r="G134" s="121" t="s">
        <v>301</v>
      </c>
      <c r="H134" s="121"/>
      <c r="I134" s="201">
        <v>231</v>
      </c>
    </row>
    <row r="135" spans="1:9" s="120" customFormat="1" ht="26.25" customHeight="1">
      <c r="A135" s="173" t="s">
        <v>617</v>
      </c>
      <c r="B135" s="172" t="s">
        <v>950</v>
      </c>
      <c r="C135" s="105" t="s">
        <v>233</v>
      </c>
      <c r="D135" s="115" t="s">
        <v>563</v>
      </c>
      <c r="E135" s="115" t="s">
        <v>265</v>
      </c>
      <c r="F135" s="115" t="s">
        <v>326</v>
      </c>
      <c r="G135" s="115" t="s">
        <v>301</v>
      </c>
      <c r="H135" s="115"/>
      <c r="I135" s="203">
        <v>231</v>
      </c>
    </row>
    <row r="136" spans="1:9" s="120" customFormat="1" ht="26.25" customHeight="1">
      <c r="A136" s="173" t="s">
        <v>956</v>
      </c>
      <c r="B136" s="172" t="s">
        <v>950</v>
      </c>
      <c r="C136" s="105" t="s">
        <v>233</v>
      </c>
      <c r="D136" s="115" t="s">
        <v>563</v>
      </c>
      <c r="E136" s="115" t="s">
        <v>265</v>
      </c>
      <c r="F136" s="115" t="s">
        <v>326</v>
      </c>
      <c r="G136" s="115" t="s">
        <v>619</v>
      </c>
      <c r="H136" s="115"/>
      <c r="I136" s="203">
        <v>0</v>
      </c>
    </row>
    <row r="137" spans="1:9" s="120" customFormat="1" ht="26.25" customHeight="1">
      <c r="A137" s="173" t="s">
        <v>311</v>
      </c>
      <c r="B137" s="172" t="s">
        <v>950</v>
      </c>
      <c r="C137" s="105" t="s">
        <v>233</v>
      </c>
      <c r="D137" s="115" t="s">
        <v>563</v>
      </c>
      <c r="E137" s="115" t="s">
        <v>265</v>
      </c>
      <c r="F137" s="115" t="s">
        <v>326</v>
      </c>
      <c r="G137" s="115" t="s">
        <v>619</v>
      </c>
      <c r="H137" s="115">
        <v>240</v>
      </c>
      <c r="I137" s="203">
        <v>0</v>
      </c>
    </row>
    <row r="138" spans="1:9" s="116" customFormat="1" ht="56.25" customHeight="1">
      <c r="A138" s="173" t="s">
        <v>620</v>
      </c>
      <c r="B138" s="172" t="s">
        <v>950</v>
      </c>
      <c r="C138" s="105" t="s">
        <v>233</v>
      </c>
      <c r="D138" s="115" t="s">
        <v>563</v>
      </c>
      <c r="E138" s="115" t="s">
        <v>265</v>
      </c>
      <c r="F138" s="115" t="s">
        <v>326</v>
      </c>
      <c r="G138" s="115" t="s">
        <v>621</v>
      </c>
      <c r="H138" s="115"/>
      <c r="I138" s="203">
        <v>231</v>
      </c>
    </row>
    <row r="139" spans="1:9" s="116" customFormat="1" ht="30" customHeight="1">
      <c r="A139" s="210" t="s">
        <v>560</v>
      </c>
      <c r="B139" s="172" t="s">
        <v>950</v>
      </c>
      <c r="C139" s="105" t="s">
        <v>233</v>
      </c>
      <c r="D139" s="115" t="s">
        <v>563</v>
      </c>
      <c r="E139" s="115" t="s">
        <v>265</v>
      </c>
      <c r="F139" s="115" t="s">
        <v>326</v>
      </c>
      <c r="G139" s="115" t="s">
        <v>621</v>
      </c>
      <c r="H139" s="115" t="s">
        <v>561</v>
      </c>
      <c r="I139" s="203">
        <v>231</v>
      </c>
    </row>
    <row r="140" spans="1:9" s="116" customFormat="1" ht="30.75" customHeight="1" hidden="1">
      <c r="A140" s="173" t="s">
        <v>622</v>
      </c>
      <c r="B140" s="172" t="s">
        <v>950</v>
      </c>
      <c r="C140" s="105" t="s">
        <v>233</v>
      </c>
      <c r="D140" s="115" t="s">
        <v>563</v>
      </c>
      <c r="E140" s="115" t="s">
        <v>265</v>
      </c>
      <c r="F140" s="115" t="s">
        <v>365</v>
      </c>
      <c r="G140" s="115" t="s">
        <v>301</v>
      </c>
      <c r="H140" s="115"/>
      <c r="I140" s="203">
        <v>0</v>
      </c>
    </row>
    <row r="141" spans="1:9" s="120" customFormat="1" ht="26.25" customHeight="1" hidden="1">
      <c r="A141" s="173" t="s">
        <v>936</v>
      </c>
      <c r="B141" s="172" t="s">
        <v>950</v>
      </c>
      <c r="C141" s="105" t="s">
        <v>233</v>
      </c>
      <c r="D141" s="115" t="s">
        <v>563</v>
      </c>
      <c r="E141" s="115" t="s">
        <v>265</v>
      </c>
      <c r="F141" s="115" t="s">
        <v>365</v>
      </c>
      <c r="G141" s="115" t="s">
        <v>624</v>
      </c>
      <c r="H141" s="115"/>
      <c r="I141" s="203">
        <v>0</v>
      </c>
    </row>
    <row r="142" spans="1:9" s="120" customFormat="1" ht="30.75" customHeight="1" hidden="1">
      <c r="A142" s="173" t="s">
        <v>311</v>
      </c>
      <c r="B142" s="172" t="s">
        <v>950</v>
      </c>
      <c r="C142" s="105" t="s">
        <v>233</v>
      </c>
      <c r="D142" s="115" t="s">
        <v>563</v>
      </c>
      <c r="E142" s="115" t="s">
        <v>265</v>
      </c>
      <c r="F142" s="115" t="s">
        <v>365</v>
      </c>
      <c r="G142" s="115" t="s">
        <v>624</v>
      </c>
      <c r="H142" s="115">
        <v>240</v>
      </c>
      <c r="I142" s="203">
        <v>0</v>
      </c>
    </row>
    <row r="143" spans="1:9" s="120" customFormat="1" ht="26.25" customHeight="1" hidden="1">
      <c r="A143" s="173" t="s">
        <v>330</v>
      </c>
      <c r="B143" s="172" t="s">
        <v>950</v>
      </c>
      <c r="C143" s="105" t="s">
        <v>233</v>
      </c>
      <c r="D143" s="115" t="s">
        <v>563</v>
      </c>
      <c r="E143" s="115" t="s">
        <v>265</v>
      </c>
      <c r="F143" s="115" t="s">
        <v>365</v>
      </c>
      <c r="G143" s="115" t="s">
        <v>624</v>
      </c>
      <c r="H143" s="115">
        <v>320</v>
      </c>
      <c r="I143" s="203">
        <v>0</v>
      </c>
    </row>
    <row r="144" spans="1:9" s="120" customFormat="1" ht="33" customHeight="1" hidden="1">
      <c r="A144" s="173" t="s">
        <v>625</v>
      </c>
      <c r="B144" s="172" t="s">
        <v>950</v>
      </c>
      <c r="C144" s="105" t="s">
        <v>233</v>
      </c>
      <c r="D144" s="115" t="s">
        <v>563</v>
      </c>
      <c r="E144" s="115" t="s">
        <v>265</v>
      </c>
      <c r="F144" s="115" t="s">
        <v>530</v>
      </c>
      <c r="G144" s="115" t="s">
        <v>301</v>
      </c>
      <c r="H144" s="115"/>
      <c r="I144" s="203">
        <v>0</v>
      </c>
    </row>
    <row r="145" spans="1:9" s="120" customFormat="1" ht="20.25" customHeight="1" hidden="1">
      <c r="A145" s="173" t="s">
        <v>626</v>
      </c>
      <c r="B145" s="172" t="s">
        <v>950</v>
      </c>
      <c r="C145" s="105" t="s">
        <v>233</v>
      </c>
      <c r="D145" s="115" t="s">
        <v>563</v>
      </c>
      <c r="E145" s="115" t="s">
        <v>265</v>
      </c>
      <c r="F145" s="115" t="s">
        <v>530</v>
      </c>
      <c r="G145" s="115" t="s">
        <v>627</v>
      </c>
      <c r="H145" s="115"/>
      <c r="I145" s="203">
        <v>0</v>
      </c>
    </row>
    <row r="146" spans="1:9" s="120" customFormat="1" ht="26.25" customHeight="1" hidden="1">
      <c r="A146" s="173" t="s">
        <v>311</v>
      </c>
      <c r="B146" s="172" t="s">
        <v>950</v>
      </c>
      <c r="C146" s="105" t="s">
        <v>233</v>
      </c>
      <c r="D146" s="115" t="s">
        <v>563</v>
      </c>
      <c r="E146" s="115" t="s">
        <v>265</v>
      </c>
      <c r="F146" s="115" t="s">
        <v>530</v>
      </c>
      <c r="G146" s="115" t="s">
        <v>627</v>
      </c>
      <c r="H146" s="115">
        <v>240</v>
      </c>
      <c r="I146" s="203">
        <v>0</v>
      </c>
    </row>
    <row r="147" spans="1:9" s="134" customFormat="1" ht="12.75" customHeight="1">
      <c r="A147" s="169" t="s">
        <v>234</v>
      </c>
      <c r="B147" s="170" t="s">
        <v>950</v>
      </c>
      <c r="C147" s="103" t="s">
        <v>235</v>
      </c>
      <c r="D147" s="121"/>
      <c r="E147" s="121"/>
      <c r="F147" s="121"/>
      <c r="G147" s="121"/>
      <c r="H147" s="121"/>
      <c r="I147" s="201">
        <v>52689.4</v>
      </c>
    </row>
    <row r="148" spans="1:9" s="134" customFormat="1" ht="43.5" customHeight="1">
      <c r="A148" s="169" t="s">
        <v>562</v>
      </c>
      <c r="B148" s="170" t="s">
        <v>950</v>
      </c>
      <c r="C148" s="103" t="s">
        <v>235</v>
      </c>
      <c r="D148" s="121" t="s">
        <v>563</v>
      </c>
      <c r="E148" s="121" t="s">
        <v>299</v>
      </c>
      <c r="F148" s="121" t="s">
        <v>300</v>
      </c>
      <c r="G148" s="121" t="s">
        <v>301</v>
      </c>
      <c r="H148" s="121"/>
      <c r="I148" s="201">
        <v>52689.4</v>
      </c>
    </row>
    <row r="149" spans="1:9" s="134" customFormat="1" ht="31.5" customHeight="1">
      <c r="A149" s="212" t="s">
        <v>564</v>
      </c>
      <c r="B149" s="170" t="s">
        <v>950</v>
      </c>
      <c r="C149" s="103" t="s">
        <v>235</v>
      </c>
      <c r="D149" s="121" t="s">
        <v>563</v>
      </c>
      <c r="E149" s="121" t="s">
        <v>258</v>
      </c>
      <c r="F149" s="121" t="s">
        <v>300</v>
      </c>
      <c r="G149" s="121" t="s">
        <v>301</v>
      </c>
      <c r="H149" s="121"/>
      <c r="I149" s="201">
        <v>16395.5</v>
      </c>
    </row>
    <row r="150" spans="1:9" s="134" customFormat="1" ht="31.5" customHeight="1">
      <c r="A150" s="173" t="s">
        <v>565</v>
      </c>
      <c r="B150" s="172" t="s">
        <v>950</v>
      </c>
      <c r="C150" s="105" t="s">
        <v>235</v>
      </c>
      <c r="D150" s="115" t="s">
        <v>563</v>
      </c>
      <c r="E150" s="115" t="s">
        <v>258</v>
      </c>
      <c r="F150" s="115" t="s">
        <v>298</v>
      </c>
      <c r="G150" s="115" t="s">
        <v>301</v>
      </c>
      <c r="H150" s="115"/>
      <c r="I150" s="203">
        <v>16395.5</v>
      </c>
    </row>
    <row r="151" spans="1:9" s="116" customFormat="1" ht="30" customHeight="1">
      <c r="A151" s="173" t="s">
        <v>569</v>
      </c>
      <c r="B151" s="172" t="s">
        <v>950</v>
      </c>
      <c r="C151" s="105" t="s">
        <v>235</v>
      </c>
      <c r="D151" s="115" t="s">
        <v>563</v>
      </c>
      <c r="E151" s="115" t="s">
        <v>258</v>
      </c>
      <c r="F151" s="115" t="s">
        <v>298</v>
      </c>
      <c r="G151" s="115" t="s">
        <v>938</v>
      </c>
      <c r="H151" s="115"/>
      <c r="I151" s="203">
        <v>16395.5</v>
      </c>
    </row>
    <row r="152" spans="1:9" s="116" customFormat="1" ht="12.75" customHeight="1">
      <c r="A152" s="173" t="s">
        <v>357</v>
      </c>
      <c r="B152" s="172" t="s">
        <v>950</v>
      </c>
      <c r="C152" s="105" t="s">
        <v>235</v>
      </c>
      <c r="D152" s="115" t="s">
        <v>563</v>
      </c>
      <c r="E152" s="115" t="s">
        <v>258</v>
      </c>
      <c r="F152" s="115" t="s">
        <v>298</v>
      </c>
      <c r="G152" s="115" t="s">
        <v>938</v>
      </c>
      <c r="H152" s="115">
        <v>310</v>
      </c>
      <c r="I152" s="203">
        <v>16395.5</v>
      </c>
    </row>
    <row r="153" spans="1:9" s="134" customFormat="1" ht="26.25" customHeight="1">
      <c r="A153" s="212" t="s">
        <v>588</v>
      </c>
      <c r="B153" s="170" t="s">
        <v>950</v>
      </c>
      <c r="C153" s="103" t="s">
        <v>235</v>
      </c>
      <c r="D153" s="121" t="s">
        <v>563</v>
      </c>
      <c r="E153" s="121" t="s">
        <v>262</v>
      </c>
      <c r="F153" s="121" t="s">
        <v>300</v>
      </c>
      <c r="G153" s="121" t="s">
        <v>301</v>
      </c>
      <c r="H153" s="121"/>
      <c r="I153" s="201">
        <v>36293.9</v>
      </c>
    </row>
    <row r="154" spans="1:9" s="120" customFormat="1" ht="29.25" customHeight="1">
      <c r="A154" s="173" t="s">
        <v>595</v>
      </c>
      <c r="B154" s="172" t="s">
        <v>950</v>
      </c>
      <c r="C154" s="105" t="s">
        <v>235</v>
      </c>
      <c r="D154" s="115" t="s">
        <v>563</v>
      </c>
      <c r="E154" s="115" t="s">
        <v>262</v>
      </c>
      <c r="F154" s="115" t="s">
        <v>381</v>
      </c>
      <c r="G154" s="115" t="s">
        <v>301</v>
      </c>
      <c r="H154" s="115"/>
      <c r="I154" s="203">
        <v>36293.9</v>
      </c>
    </row>
    <row r="155" spans="1:9" s="134" customFormat="1" ht="33" customHeight="1">
      <c r="A155" s="173" t="s">
        <v>596</v>
      </c>
      <c r="B155" s="172" t="s">
        <v>950</v>
      </c>
      <c r="C155" s="105" t="s">
        <v>235</v>
      </c>
      <c r="D155" s="115" t="s">
        <v>563</v>
      </c>
      <c r="E155" s="115" t="s">
        <v>262</v>
      </c>
      <c r="F155" s="115" t="s">
        <v>381</v>
      </c>
      <c r="G155" s="115" t="s">
        <v>597</v>
      </c>
      <c r="H155" s="115"/>
      <c r="I155" s="203">
        <v>737.5</v>
      </c>
    </row>
    <row r="156" spans="1:9" s="134" customFormat="1" ht="18" customHeight="1">
      <c r="A156" s="173" t="s">
        <v>357</v>
      </c>
      <c r="B156" s="172" t="s">
        <v>950</v>
      </c>
      <c r="C156" s="105" t="s">
        <v>235</v>
      </c>
      <c r="D156" s="115" t="s">
        <v>563</v>
      </c>
      <c r="E156" s="115" t="s">
        <v>262</v>
      </c>
      <c r="F156" s="115" t="s">
        <v>381</v>
      </c>
      <c r="G156" s="115" t="s">
        <v>597</v>
      </c>
      <c r="H156" s="115">
        <v>310</v>
      </c>
      <c r="I156" s="203">
        <v>737.5</v>
      </c>
    </row>
    <row r="157" spans="1:9" s="120" customFormat="1" ht="42.75" customHeight="1">
      <c r="A157" s="173" t="s">
        <v>598</v>
      </c>
      <c r="B157" s="172" t="s">
        <v>950</v>
      </c>
      <c r="C157" s="105" t="s">
        <v>235</v>
      </c>
      <c r="D157" s="115" t="s">
        <v>563</v>
      </c>
      <c r="E157" s="115" t="s">
        <v>262</v>
      </c>
      <c r="F157" s="115" t="s">
        <v>381</v>
      </c>
      <c r="G157" s="115" t="s">
        <v>599</v>
      </c>
      <c r="H157" s="115"/>
      <c r="I157" s="203">
        <v>35556.4</v>
      </c>
    </row>
    <row r="158" spans="1:9" s="120" customFormat="1" ht="17.25" customHeight="1">
      <c r="A158" s="173" t="s">
        <v>357</v>
      </c>
      <c r="B158" s="172" t="s">
        <v>950</v>
      </c>
      <c r="C158" s="105" t="s">
        <v>235</v>
      </c>
      <c r="D158" s="115" t="s">
        <v>563</v>
      </c>
      <c r="E158" s="115" t="s">
        <v>262</v>
      </c>
      <c r="F158" s="115" t="s">
        <v>381</v>
      </c>
      <c r="G158" s="115" t="s">
        <v>599</v>
      </c>
      <c r="H158" s="115">
        <v>310</v>
      </c>
      <c r="I158" s="203">
        <v>35556.4</v>
      </c>
    </row>
    <row r="159" spans="1:9" s="120" customFormat="1" ht="16.5" customHeight="1">
      <c r="A159" s="217" t="s">
        <v>236</v>
      </c>
      <c r="B159" s="170">
        <v>109</v>
      </c>
      <c r="C159" s="103" t="s">
        <v>237</v>
      </c>
      <c r="D159" s="121"/>
      <c r="E159" s="121"/>
      <c r="F159" s="121"/>
      <c r="G159" s="121"/>
      <c r="H159" s="121"/>
      <c r="I159" s="201">
        <v>24216.399999999998</v>
      </c>
    </row>
    <row r="160" spans="1:9" s="120" customFormat="1" ht="40.5" customHeight="1">
      <c r="A160" s="169" t="s">
        <v>562</v>
      </c>
      <c r="B160" s="170">
        <v>109</v>
      </c>
      <c r="C160" s="103" t="s">
        <v>237</v>
      </c>
      <c r="D160" s="121" t="s">
        <v>563</v>
      </c>
      <c r="E160" s="121" t="s">
        <v>299</v>
      </c>
      <c r="F160" s="121" t="s">
        <v>300</v>
      </c>
      <c r="G160" s="121" t="s">
        <v>301</v>
      </c>
      <c r="H160" s="121"/>
      <c r="I160" s="201">
        <v>24216.399999999998</v>
      </c>
    </row>
    <row r="161" spans="1:9" s="120" customFormat="1" ht="42" customHeight="1">
      <c r="A161" s="212" t="s">
        <v>885</v>
      </c>
      <c r="B161" s="170">
        <v>109</v>
      </c>
      <c r="C161" s="103" t="s">
        <v>237</v>
      </c>
      <c r="D161" s="121" t="s">
        <v>563</v>
      </c>
      <c r="E161" s="121" t="s">
        <v>263</v>
      </c>
      <c r="F161" s="121" t="s">
        <v>300</v>
      </c>
      <c r="G161" s="121" t="s">
        <v>301</v>
      </c>
      <c r="H161" s="121"/>
      <c r="I161" s="201">
        <v>24216.399999999998</v>
      </c>
    </row>
    <row r="162" spans="1:9" s="120" customFormat="1" ht="27" customHeight="1">
      <c r="A162" s="210" t="s">
        <v>610</v>
      </c>
      <c r="B162" s="172">
        <v>109</v>
      </c>
      <c r="C162" s="105" t="s">
        <v>237</v>
      </c>
      <c r="D162" s="115" t="s">
        <v>563</v>
      </c>
      <c r="E162" s="115" t="s">
        <v>263</v>
      </c>
      <c r="F162" s="115" t="s">
        <v>298</v>
      </c>
      <c r="G162" s="115" t="s">
        <v>301</v>
      </c>
      <c r="H162" s="115"/>
      <c r="I162" s="203">
        <v>24216.399999999998</v>
      </c>
    </row>
    <row r="163" spans="1:9" s="120" customFormat="1" ht="33" customHeight="1">
      <c r="A163" s="173" t="s">
        <v>611</v>
      </c>
      <c r="B163" s="172">
        <v>109</v>
      </c>
      <c r="C163" s="105" t="s">
        <v>237</v>
      </c>
      <c r="D163" s="115" t="s">
        <v>563</v>
      </c>
      <c r="E163" s="115" t="s">
        <v>263</v>
      </c>
      <c r="F163" s="115" t="s">
        <v>298</v>
      </c>
      <c r="G163" s="115" t="s">
        <v>612</v>
      </c>
      <c r="H163" s="115"/>
      <c r="I163" s="203">
        <v>24216.399999999998</v>
      </c>
    </row>
    <row r="164" spans="1:9" s="120" customFormat="1" ht="21" customHeight="1">
      <c r="A164" s="173" t="s">
        <v>352</v>
      </c>
      <c r="B164" s="172">
        <v>109</v>
      </c>
      <c r="C164" s="105" t="s">
        <v>237</v>
      </c>
      <c r="D164" s="115" t="s">
        <v>563</v>
      </c>
      <c r="E164" s="115" t="s">
        <v>263</v>
      </c>
      <c r="F164" s="115" t="s">
        <v>298</v>
      </c>
      <c r="G164" s="115" t="s">
        <v>612</v>
      </c>
      <c r="H164" s="115" t="s">
        <v>156</v>
      </c>
      <c r="I164" s="203">
        <v>23364.6</v>
      </c>
    </row>
    <row r="165" spans="1:9" s="120" customFormat="1" ht="30" customHeight="1">
      <c r="A165" s="173" t="s">
        <v>311</v>
      </c>
      <c r="B165" s="172">
        <v>109</v>
      </c>
      <c r="C165" s="105" t="s">
        <v>237</v>
      </c>
      <c r="D165" s="115" t="s">
        <v>563</v>
      </c>
      <c r="E165" s="115" t="s">
        <v>263</v>
      </c>
      <c r="F165" s="115" t="s">
        <v>298</v>
      </c>
      <c r="G165" s="115" t="s">
        <v>612</v>
      </c>
      <c r="H165" s="115" t="s">
        <v>312</v>
      </c>
      <c r="I165" s="203">
        <v>851.8</v>
      </c>
    </row>
    <row r="166" spans="1:9" s="134" customFormat="1" ht="26.25" customHeight="1">
      <c r="A166" s="169" t="s">
        <v>261</v>
      </c>
      <c r="B166" s="170" t="s">
        <v>53</v>
      </c>
      <c r="C166" s="103"/>
      <c r="D166" s="121"/>
      <c r="E166" s="121"/>
      <c r="F166" s="121"/>
      <c r="G166" s="121"/>
      <c r="H166" s="121"/>
      <c r="I166" s="201">
        <v>266545.8</v>
      </c>
    </row>
    <row r="167" spans="1:9" s="5" customFormat="1" ht="12.75" customHeight="1">
      <c r="A167" s="169" t="s">
        <v>162</v>
      </c>
      <c r="B167" s="170" t="s">
        <v>53</v>
      </c>
      <c r="C167" s="103" t="s">
        <v>163</v>
      </c>
      <c r="D167" s="121"/>
      <c r="E167" s="121"/>
      <c r="F167" s="121"/>
      <c r="G167" s="121"/>
      <c r="H167" s="121"/>
      <c r="I167" s="201">
        <v>99991.6</v>
      </c>
    </row>
    <row r="168" spans="1:9" s="5" customFormat="1" ht="39" customHeight="1">
      <c r="A168" s="169" t="s">
        <v>353</v>
      </c>
      <c r="B168" s="170" t="s">
        <v>53</v>
      </c>
      <c r="C168" s="103" t="s">
        <v>169</v>
      </c>
      <c r="D168" s="121"/>
      <c r="E168" s="121"/>
      <c r="F168" s="121"/>
      <c r="G168" s="121"/>
      <c r="H168" s="121"/>
      <c r="I168" s="201">
        <v>89048.6</v>
      </c>
    </row>
    <row r="169" spans="1:9" s="5" customFormat="1" ht="46.5" customHeight="1">
      <c r="A169" s="169" t="s">
        <v>325</v>
      </c>
      <c r="B169" s="170" t="s">
        <v>53</v>
      </c>
      <c r="C169" s="103" t="s">
        <v>169</v>
      </c>
      <c r="D169" s="121" t="s">
        <v>326</v>
      </c>
      <c r="E169" s="121" t="s">
        <v>299</v>
      </c>
      <c r="F169" s="121" t="s">
        <v>300</v>
      </c>
      <c r="G169" s="121" t="s">
        <v>301</v>
      </c>
      <c r="H169" s="121"/>
      <c r="I169" s="201">
        <v>510.20000000000005</v>
      </c>
    </row>
    <row r="170" spans="1:9" s="120" customFormat="1" ht="57" customHeight="1">
      <c r="A170" s="212" t="s">
        <v>878</v>
      </c>
      <c r="B170" s="170" t="s">
        <v>53</v>
      </c>
      <c r="C170" s="103" t="s">
        <v>169</v>
      </c>
      <c r="D170" s="121" t="s">
        <v>326</v>
      </c>
      <c r="E170" s="121" t="s">
        <v>263</v>
      </c>
      <c r="F170" s="121" t="s">
        <v>300</v>
      </c>
      <c r="G170" s="121" t="s">
        <v>301</v>
      </c>
      <c r="H170" s="121"/>
      <c r="I170" s="201">
        <v>510.20000000000005</v>
      </c>
    </row>
    <row r="171" spans="1:9" s="116" customFormat="1" ht="31.5" customHeight="1">
      <c r="A171" s="171" t="s">
        <v>339</v>
      </c>
      <c r="B171" s="172" t="s">
        <v>53</v>
      </c>
      <c r="C171" s="105" t="s">
        <v>169</v>
      </c>
      <c r="D171" s="115" t="s">
        <v>326</v>
      </c>
      <c r="E171" s="115" t="s">
        <v>263</v>
      </c>
      <c r="F171" s="115" t="s">
        <v>298</v>
      </c>
      <c r="G171" s="115" t="s">
        <v>301</v>
      </c>
      <c r="H171" s="115"/>
      <c r="I171" s="203">
        <v>510.20000000000005</v>
      </c>
    </row>
    <row r="172" spans="1:9" s="116" customFormat="1" ht="15" customHeight="1">
      <c r="A172" s="171" t="s">
        <v>350</v>
      </c>
      <c r="B172" s="172" t="s">
        <v>53</v>
      </c>
      <c r="C172" s="105" t="s">
        <v>169</v>
      </c>
      <c r="D172" s="115" t="s">
        <v>326</v>
      </c>
      <c r="E172" s="115" t="s">
        <v>263</v>
      </c>
      <c r="F172" s="115" t="s">
        <v>298</v>
      </c>
      <c r="G172" s="115" t="s">
        <v>351</v>
      </c>
      <c r="H172" s="115"/>
      <c r="I172" s="203">
        <v>510.20000000000005</v>
      </c>
    </row>
    <row r="173" spans="1:9" s="116" customFormat="1" ht="21" customHeight="1">
      <c r="A173" s="168" t="s">
        <v>352</v>
      </c>
      <c r="B173" s="172" t="s">
        <v>53</v>
      </c>
      <c r="C173" s="105" t="s">
        <v>169</v>
      </c>
      <c r="D173" s="115" t="s">
        <v>326</v>
      </c>
      <c r="E173" s="115" t="s">
        <v>263</v>
      </c>
      <c r="F173" s="115" t="s">
        <v>298</v>
      </c>
      <c r="G173" s="115" t="s">
        <v>351</v>
      </c>
      <c r="H173" s="115">
        <v>120</v>
      </c>
      <c r="I173" s="203">
        <v>499.70000000000005</v>
      </c>
    </row>
    <row r="174" spans="1:9" s="116" customFormat="1" ht="26.25" customHeight="1">
      <c r="A174" s="168" t="s">
        <v>311</v>
      </c>
      <c r="B174" s="172" t="s">
        <v>53</v>
      </c>
      <c r="C174" s="105" t="s">
        <v>169</v>
      </c>
      <c r="D174" s="115" t="s">
        <v>326</v>
      </c>
      <c r="E174" s="115" t="s">
        <v>263</v>
      </c>
      <c r="F174" s="115" t="s">
        <v>298</v>
      </c>
      <c r="G174" s="115" t="s">
        <v>351</v>
      </c>
      <c r="H174" s="115">
        <v>240</v>
      </c>
      <c r="I174" s="203">
        <v>10.5</v>
      </c>
    </row>
    <row r="175" spans="1:9" s="116" customFormat="1" ht="43.5" customHeight="1">
      <c r="A175" s="169" t="s">
        <v>534</v>
      </c>
      <c r="B175" s="170" t="s">
        <v>53</v>
      </c>
      <c r="C175" s="103" t="s">
        <v>169</v>
      </c>
      <c r="D175" s="121" t="s">
        <v>535</v>
      </c>
      <c r="E175" s="121" t="s">
        <v>299</v>
      </c>
      <c r="F175" s="121" t="s">
        <v>300</v>
      </c>
      <c r="G175" s="121" t="s">
        <v>301</v>
      </c>
      <c r="H175" s="121"/>
      <c r="I175" s="201">
        <v>905.4000000000001</v>
      </c>
    </row>
    <row r="176" spans="1:9" s="116" customFormat="1" ht="39" customHeight="1">
      <c r="A176" s="212" t="s">
        <v>879</v>
      </c>
      <c r="B176" s="170" t="s">
        <v>53</v>
      </c>
      <c r="C176" s="103" t="s">
        <v>169</v>
      </c>
      <c r="D176" s="121" t="s">
        <v>535</v>
      </c>
      <c r="E176" s="121" t="s">
        <v>262</v>
      </c>
      <c r="F176" s="121" t="s">
        <v>300</v>
      </c>
      <c r="G176" s="121" t="s">
        <v>301</v>
      </c>
      <c r="H176" s="121"/>
      <c r="I176" s="201">
        <v>905.4000000000001</v>
      </c>
    </row>
    <row r="177" spans="1:9" s="116" customFormat="1" ht="45" customHeight="1">
      <c r="A177" s="173" t="s">
        <v>547</v>
      </c>
      <c r="B177" s="172" t="s">
        <v>53</v>
      </c>
      <c r="C177" s="105" t="s">
        <v>169</v>
      </c>
      <c r="D177" s="115" t="s">
        <v>535</v>
      </c>
      <c r="E177" s="115" t="s">
        <v>262</v>
      </c>
      <c r="F177" s="115" t="s">
        <v>298</v>
      </c>
      <c r="G177" s="115" t="s">
        <v>301</v>
      </c>
      <c r="H177" s="115"/>
      <c r="I177" s="203">
        <v>905.4000000000001</v>
      </c>
    </row>
    <row r="178" spans="1:9" s="116" customFormat="1" ht="17.25" customHeight="1">
      <c r="A178" s="210" t="s">
        <v>552</v>
      </c>
      <c r="B178" s="172" t="s">
        <v>53</v>
      </c>
      <c r="C178" s="105" t="s">
        <v>169</v>
      </c>
      <c r="D178" s="115" t="s">
        <v>535</v>
      </c>
      <c r="E178" s="115" t="s">
        <v>262</v>
      </c>
      <c r="F178" s="115" t="s">
        <v>298</v>
      </c>
      <c r="G178" s="115" t="s">
        <v>553</v>
      </c>
      <c r="H178" s="115"/>
      <c r="I178" s="203">
        <v>905.4000000000001</v>
      </c>
    </row>
    <row r="179" spans="1:9" s="116" customFormat="1" ht="19.5" customHeight="1">
      <c r="A179" s="173" t="s">
        <v>352</v>
      </c>
      <c r="B179" s="172" t="s">
        <v>53</v>
      </c>
      <c r="C179" s="105" t="s">
        <v>169</v>
      </c>
      <c r="D179" s="115" t="s">
        <v>535</v>
      </c>
      <c r="E179" s="115" t="s">
        <v>262</v>
      </c>
      <c r="F179" s="115" t="s">
        <v>298</v>
      </c>
      <c r="G179" s="115" t="s">
        <v>553</v>
      </c>
      <c r="H179" s="115">
        <v>120</v>
      </c>
      <c r="I179" s="203">
        <v>711.6</v>
      </c>
    </row>
    <row r="180" spans="1:9" s="116" customFormat="1" ht="26.25" customHeight="1">
      <c r="A180" s="168" t="s">
        <v>311</v>
      </c>
      <c r="B180" s="172" t="s">
        <v>53</v>
      </c>
      <c r="C180" s="105" t="s">
        <v>169</v>
      </c>
      <c r="D180" s="115" t="s">
        <v>535</v>
      </c>
      <c r="E180" s="115" t="s">
        <v>262</v>
      </c>
      <c r="F180" s="115" t="s">
        <v>298</v>
      </c>
      <c r="G180" s="115" t="s">
        <v>553</v>
      </c>
      <c r="H180" s="115">
        <v>240</v>
      </c>
      <c r="I180" s="203">
        <v>193.8</v>
      </c>
    </row>
    <row r="181" spans="1:9" s="116" customFormat="1" ht="33" customHeight="1">
      <c r="A181" s="169" t="s">
        <v>270</v>
      </c>
      <c r="B181" s="170">
        <v>110</v>
      </c>
      <c r="C181" s="103" t="s">
        <v>169</v>
      </c>
      <c r="D181" s="121" t="s">
        <v>693</v>
      </c>
      <c r="E181" s="121" t="s">
        <v>299</v>
      </c>
      <c r="F181" s="121" t="s">
        <v>300</v>
      </c>
      <c r="G181" s="121" t="s">
        <v>301</v>
      </c>
      <c r="H181" s="121"/>
      <c r="I181" s="201">
        <v>3329.1</v>
      </c>
    </row>
    <row r="182" spans="1:9" s="116" customFormat="1" ht="31.5" customHeight="1">
      <c r="A182" s="212" t="s">
        <v>694</v>
      </c>
      <c r="B182" s="170">
        <v>110</v>
      </c>
      <c r="C182" s="103" t="s">
        <v>169</v>
      </c>
      <c r="D182" s="121" t="s">
        <v>693</v>
      </c>
      <c r="E182" s="121" t="s">
        <v>258</v>
      </c>
      <c r="F182" s="121" t="s">
        <v>300</v>
      </c>
      <c r="G182" s="121" t="s">
        <v>301</v>
      </c>
      <c r="H182" s="121"/>
      <c r="I182" s="201">
        <v>3329.1</v>
      </c>
    </row>
    <row r="183" spans="1:9" s="116" customFormat="1" ht="30" customHeight="1">
      <c r="A183" s="210" t="s">
        <v>695</v>
      </c>
      <c r="B183" s="172">
        <v>110</v>
      </c>
      <c r="C183" s="105" t="s">
        <v>169</v>
      </c>
      <c r="D183" s="115" t="s">
        <v>693</v>
      </c>
      <c r="E183" s="115" t="s">
        <v>258</v>
      </c>
      <c r="F183" s="115" t="s">
        <v>298</v>
      </c>
      <c r="G183" s="115" t="s">
        <v>301</v>
      </c>
      <c r="H183" s="115"/>
      <c r="I183" s="203">
        <v>3329.1</v>
      </c>
    </row>
    <row r="184" spans="1:9" s="116" customFormat="1" ht="29.25" customHeight="1">
      <c r="A184" s="210" t="s">
        <v>696</v>
      </c>
      <c r="B184" s="172">
        <v>110</v>
      </c>
      <c r="C184" s="105" t="s">
        <v>169</v>
      </c>
      <c r="D184" s="115" t="s">
        <v>693</v>
      </c>
      <c r="E184" s="115" t="s">
        <v>258</v>
      </c>
      <c r="F184" s="115" t="s">
        <v>298</v>
      </c>
      <c r="G184" s="115" t="s">
        <v>697</v>
      </c>
      <c r="H184" s="115"/>
      <c r="I184" s="203">
        <v>2648.1</v>
      </c>
    </row>
    <row r="185" spans="1:9" s="116" customFormat="1" ht="18.75" customHeight="1">
      <c r="A185" s="173" t="s">
        <v>352</v>
      </c>
      <c r="B185" s="172">
        <v>110</v>
      </c>
      <c r="C185" s="105" t="s">
        <v>169</v>
      </c>
      <c r="D185" s="115" t="s">
        <v>693</v>
      </c>
      <c r="E185" s="115" t="s">
        <v>258</v>
      </c>
      <c r="F185" s="115" t="s">
        <v>298</v>
      </c>
      <c r="G185" s="115" t="s">
        <v>697</v>
      </c>
      <c r="H185" s="115" t="s">
        <v>156</v>
      </c>
      <c r="I185" s="203">
        <v>2536.9</v>
      </c>
    </row>
    <row r="186" spans="1:9" s="116" customFormat="1" ht="26.25" customHeight="1">
      <c r="A186" s="173" t="s">
        <v>311</v>
      </c>
      <c r="B186" s="172">
        <v>110</v>
      </c>
      <c r="C186" s="105" t="s">
        <v>169</v>
      </c>
      <c r="D186" s="115" t="s">
        <v>693</v>
      </c>
      <c r="E186" s="115" t="s">
        <v>258</v>
      </c>
      <c r="F186" s="115" t="s">
        <v>298</v>
      </c>
      <c r="G186" s="115" t="s">
        <v>697</v>
      </c>
      <c r="H186" s="115" t="s">
        <v>312</v>
      </c>
      <c r="I186" s="203">
        <v>111.2</v>
      </c>
    </row>
    <row r="187" spans="1:9" s="116" customFormat="1" ht="18" customHeight="1">
      <c r="A187" s="210" t="s">
        <v>698</v>
      </c>
      <c r="B187" s="172">
        <v>110</v>
      </c>
      <c r="C187" s="105" t="s">
        <v>169</v>
      </c>
      <c r="D187" s="115" t="s">
        <v>693</v>
      </c>
      <c r="E187" s="115" t="s">
        <v>258</v>
      </c>
      <c r="F187" s="115" t="s">
        <v>298</v>
      </c>
      <c r="G187" s="115" t="s">
        <v>699</v>
      </c>
      <c r="H187" s="115"/>
      <c r="I187" s="203">
        <v>681</v>
      </c>
    </row>
    <row r="188" spans="1:9" s="116" customFormat="1" ht="20.25" customHeight="1">
      <c r="A188" s="173" t="s">
        <v>352</v>
      </c>
      <c r="B188" s="172">
        <v>110</v>
      </c>
      <c r="C188" s="105" t="s">
        <v>169</v>
      </c>
      <c r="D188" s="115" t="s">
        <v>693</v>
      </c>
      <c r="E188" s="115" t="s">
        <v>258</v>
      </c>
      <c r="F188" s="115" t="s">
        <v>298</v>
      </c>
      <c r="G188" s="115" t="s">
        <v>699</v>
      </c>
      <c r="H188" s="115" t="s">
        <v>156</v>
      </c>
      <c r="I188" s="203">
        <v>632.7</v>
      </c>
    </row>
    <row r="189" spans="1:9" s="116" customFormat="1" ht="32.25" customHeight="1">
      <c r="A189" s="173" t="s">
        <v>311</v>
      </c>
      <c r="B189" s="172">
        <v>110</v>
      </c>
      <c r="C189" s="105" t="s">
        <v>169</v>
      </c>
      <c r="D189" s="115" t="s">
        <v>693</v>
      </c>
      <c r="E189" s="115" t="s">
        <v>258</v>
      </c>
      <c r="F189" s="115" t="s">
        <v>298</v>
      </c>
      <c r="G189" s="115" t="s">
        <v>699</v>
      </c>
      <c r="H189" s="115" t="s">
        <v>312</v>
      </c>
      <c r="I189" s="203">
        <v>48.3</v>
      </c>
    </row>
    <row r="190" spans="1:9" s="143" customFormat="1" ht="31.5" customHeight="1">
      <c r="A190" s="169" t="s">
        <v>785</v>
      </c>
      <c r="B190" s="170" t="s">
        <v>53</v>
      </c>
      <c r="C190" s="103" t="s">
        <v>169</v>
      </c>
      <c r="D190" s="103">
        <v>67</v>
      </c>
      <c r="E190" s="103">
        <v>0</v>
      </c>
      <c r="F190" s="103" t="s">
        <v>300</v>
      </c>
      <c r="G190" s="103" t="s">
        <v>301</v>
      </c>
      <c r="H190" s="139"/>
      <c r="I190" s="201">
        <v>84303.90000000001</v>
      </c>
    </row>
    <row r="191" spans="1:9" s="143" customFormat="1" ht="39" customHeight="1">
      <c r="A191" s="212" t="s">
        <v>791</v>
      </c>
      <c r="B191" s="170" t="s">
        <v>53</v>
      </c>
      <c r="C191" s="103" t="s">
        <v>169</v>
      </c>
      <c r="D191" s="121" t="s">
        <v>786</v>
      </c>
      <c r="E191" s="121" t="s">
        <v>260</v>
      </c>
      <c r="F191" s="121" t="s">
        <v>300</v>
      </c>
      <c r="G191" s="121" t="s">
        <v>301</v>
      </c>
      <c r="H191" s="121"/>
      <c r="I191" s="201">
        <v>3437.3</v>
      </c>
    </row>
    <row r="192" spans="1:9" ht="17.25" customHeight="1">
      <c r="A192" s="173" t="s">
        <v>788</v>
      </c>
      <c r="B192" s="172" t="s">
        <v>53</v>
      </c>
      <c r="C192" s="105" t="s">
        <v>169</v>
      </c>
      <c r="D192" s="105" t="s">
        <v>786</v>
      </c>
      <c r="E192" s="105" t="s">
        <v>260</v>
      </c>
      <c r="F192" s="105" t="s">
        <v>298</v>
      </c>
      <c r="G192" s="105" t="s">
        <v>301</v>
      </c>
      <c r="H192" s="119"/>
      <c r="I192" s="203">
        <v>3437.3</v>
      </c>
    </row>
    <row r="193" spans="1:9" ht="15.75" customHeight="1">
      <c r="A193" s="173" t="s">
        <v>789</v>
      </c>
      <c r="B193" s="172" t="s">
        <v>53</v>
      </c>
      <c r="C193" s="105" t="s">
        <v>169</v>
      </c>
      <c r="D193" s="105" t="s">
        <v>786</v>
      </c>
      <c r="E193" s="105" t="s">
        <v>260</v>
      </c>
      <c r="F193" s="105" t="s">
        <v>298</v>
      </c>
      <c r="G193" s="105" t="s">
        <v>790</v>
      </c>
      <c r="H193" s="119"/>
      <c r="I193" s="203">
        <v>3437.3</v>
      </c>
    </row>
    <row r="194" spans="1:9" ht="20.25" customHeight="1">
      <c r="A194" s="173" t="s">
        <v>352</v>
      </c>
      <c r="B194" s="172" t="s">
        <v>53</v>
      </c>
      <c r="C194" s="105" t="s">
        <v>169</v>
      </c>
      <c r="D194" s="105" t="s">
        <v>786</v>
      </c>
      <c r="E194" s="105" t="s">
        <v>260</v>
      </c>
      <c r="F194" s="105" t="s">
        <v>298</v>
      </c>
      <c r="G194" s="105" t="s">
        <v>790</v>
      </c>
      <c r="H194" s="119">
        <v>120</v>
      </c>
      <c r="I194" s="203">
        <v>3437.3</v>
      </c>
    </row>
    <row r="195" spans="1:9" s="143" customFormat="1" ht="27.75" customHeight="1">
      <c r="A195" s="212" t="s">
        <v>957</v>
      </c>
      <c r="B195" s="170" t="s">
        <v>53</v>
      </c>
      <c r="C195" s="103" t="s">
        <v>169</v>
      </c>
      <c r="D195" s="121" t="s">
        <v>786</v>
      </c>
      <c r="E195" s="121" t="s">
        <v>262</v>
      </c>
      <c r="F195" s="121" t="s">
        <v>300</v>
      </c>
      <c r="G195" s="121" t="s">
        <v>301</v>
      </c>
      <c r="H195" s="121"/>
      <c r="I195" s="201">
        <v>80866.6</v>
      </c>
    </row>
    <row r="196" spans="1:9" ht="15" customHeight="1">
      <c r="A196" s="173" t="s">
        <v>788</v>
      </c>
      <c r="B196" s="172" t="s">
        <v>53</v>
      </c>
      <c r="C196" s="105" t="s">
        <v>169</v>
      </c>
      <c r="D196" s="105" t="s">
        <v>786</v>
      </c>
      <c r="E196" s="105" t="s">
        <v>262</v>
      </c>
      <c r="F196" s="105" t="s">
        <v>298</v>
      </c>
      <c r="G196" s="105" t="s">
        <v>301</v>
      </c>
      <c r="H196" s="119"/>
      <c r="I196" s="203">
        <v>80866.6</v>
      </c>
    </row>
    <row r="197" spans="1:9" ht="31.5" customHeight="1" hidden="1">
      <c r="A197" s="173" t="s">
        <v>876</v>
      </c>
      <c r="B197" s="172" t="s">
        <v>53</v>
      </c>
      <c r="C197" s="105" t="s">
        <v>169</v>
      </c>
      <c r="D197" s="105" t="s">
        <v>786</v>
      </c>
      <c r="E197" s="105" t="s">
        <v>262</v>
      </c>
      <c r="F197" s="105" t="s">
        <v>298</v>
      </c>
      <c r="G197" s="105" t="s">
        <v>794</v>
      </c>
      <c r="H197" s="119"/>
      <c r="I197" s="203">
        <v>0</v>
      </c>
    </row>
    <row r="198" spans="1:9" ht="25.5" customHeight="1" hidden="1">
      <c r="A198" s="173" t="s">
        <v>352</v>
      </c>
      <c r="B198" s="172" t="s">
        <v>53</v>
      </c>
      <c r="C198" s="105" t="s">
        <v>169</v>
      </c>
      <c r="D198" s="105" t="s">
        <v>786</v>
      </c>
      <c r="E198" s="105" t="s">
        <v>262</v>
      </c>
      <c r="F198" s="105" t="s">
        <v>298</v>
      </c>
      <c r="G198" s="105" t="s">
        <v>794</v>
      </c>
      <c r="H198" s="119">
        <v>120</v>
      </c>
      <c r="I198" s="203"/>
    </row>
    <row r="199" spans="1:9" ht="18" customHeight="1">
      <c r="A199" s="173" t="s">
        <v>789</v>
      </c>
      <c r="B199" s="172" t="s">
        <v>53</v>
      </c>
      <c r="C199" s="105" t="s">
        <v>169</v>
      </c>
      <c r="D199" s="105" t="s">
        <v>786</v>
      </c>
      <c r="E199" s="105" t="s">
        <v>262</v>
      </c>
      <c r="F199" s="105" t="s">
        <v>298</v>
      </c>
      <c r="G199" s="105" t="s">
        <v>790</v>
      </c>
      <c r="H199" s="119"/>
      <c r="I199" s="203">
        <v>62125.100000000006</v>
      </c>
    </row>
    <row r="200" spans="1:9" ht="21" customHeight="1">
      <c r="A200" s="173" t="s">
        <v>352</v>
      </c>
      <c r="B200" s="172" t="s">
        <v>53</v>
      </c>
      <c r="C200" s="105" t="s">
        <v>169</v>
      </c>
      <c r="D200" s="105" t="s">
        <v>786</v>
      </c>
      <c r="E200" s="105" t="s">
        <v>262</v>
      </c>
      <c r="F200" s="105" t="s">
        <v>298</v>
      </c>
      <c r="G200" s="105" t="s">
        <v>790</v>
      </c>
      <c r="H200" s="119">
        <v>120</v>
      </c>
      <c r="I200" s="203">
        <v>58453.600000000006</v>
      </c>
    </row>
    <row r="201" spans="1:9" ht="25.5">
      <c r="A201" s="173" t="s">
        <v>311</v>
      </c>
      <c r="B201" s="172" t="s">
        <v>53</v>
      </c>
      <c r="C201" s="105" t="s">
        <v>169</v>
      </c>
      <c r="D201" s="105" t="s">
        <v>786</v>
      </c>
      <c r="E201" s="105" t="s">
        <v>262</v>
      </c>
      <c r="F201" s="105" t="s">
        <v>298</v>
      </c>
      <c r="G201" s="105" t="s">
        <v>790</v>
      </c>
      <c r="H201" s="119">
        <v>240</v>
      </c>
      <c r="I201" s="203">
        <v>3471.5</v>
      </c>
    </row>
    <row r="202" spans="1:9" ht="12.75">
      <c r="A202" s="173" t="s">
        <v>387</v>
      </c>
      <c r="B202" s="172" t="s">
        <v>53</v>
      </c>
      <c r="C202" s="105" t="s">
        <v>169</v>
      </c>
      <c r="D202" s="105" t="s">
        <v>786</v>
      </c>
      <c r="E202" s="105" t="s">
        <v>262</v>
      </c>
      <c r="F202" s="105" t="s">
        <v>298</v>
      </c>
      <c r="G202" s="105" t="s">
        <v>790</v>
      </c>
      <c r="H202" s="119">
        <v>850</v>
      </c>
      <c r="I202" s="203">
        <v>200</v>
      </c>
    </row>
    <row r="203" spans="1:9" s="134" customFormat="1" ht="26.25" customHeight="1" hidden="1">
      <c r="A203" s="173" t="s">
        <v>797</v>
      </c>
      <c r="B203" s="172" t="s">
        <v>53</v>
      </c>
      <c r="C203" s="105" t="s">
        <v>169</v>
      </c>
      <c r="D203" s="105" t="s">
        <v>786</v>
      </c>
      <c r="E203" s="105" t="s">
        <v>262</v>
      </c>
      <c r="F203" s="105" t="s">
        <v>298</v>
      </c>
      <c r="G203" s="105" t="s">
        <v>798</v>
      </c>
      <c r="H203" s="115"/>
      <c r="I203" s="203">
        <v>0</v>
      </c>
    </row>
    <row r="204" spans="1:9" s="134" customFormat="1" ht="21" customHeight="1" hidden="1">
      <c r="A204" s="173" t="s">
        <v>352</v>
      </c>
      <c r="B204" s="172" t="s">
        <v>53</v>
      </c>
      <c r="C204" s="105" t="s">
        <v>169</v>
      </c>
      <c r="D204" s="105" t="s">
        <v>786</v>
      </c>
      <c r="E204" s="105" t="s">
        <v>262</v>
      </c>
      <c r="F204" s="105" t="s">
        <v>298</v>
      </c>
      <c r="G204" s="105" t="s">
        <v>798</v>
      </c>
      <c r="H204" s="115" t="s">
        <v>156</v>
      </c>
      <c r="I204" s="203"/>
    </row>
    <row r="205" spans="1:9" s="134" customFormat="1" ht="14.25" customHeight="1">
      <c r="A205" s="173" t="s">
        <v>803</v>
      </c>
      <c r="B205" s="172">
        <v>110</v>
      </c>
      <c r="C205" s="105" t="s">
        <v>169</v>
      </c>
      <c r="D205" s="105" t="s">
        <v>786</v>
      </c>
      <c r="E205" s="105" t="s">
        <v>262</v>
      </c>
      <c r="F205" s="105" t="s">
        <v>298</v>
      </c>
      <c r="G205" s="105" t="s">
        <v>804</v>
      </c>
      <c r="H205" s="115"/>
      <c r="I205" s="203">
        <v>581.8</v>
      </c>
    </row>
    <row r="206" spans="1:9" s="134" customFormat="1" ht="18" customHeight="1">
      <c r="A206" s="173" t="s">
        <v>352</v>
      </c>
      <c r="B206" s="172">
        <v>110</v>
      </c>
      <c r="C206" s="105" t="s">
        <v>169</v>
      </c>
      <c r="D206" s="105" t="s">
        <v>786</v>
      </c>
      <c r="E206" s="105" t="s">
        <v>262</v>
      </c>
      <c r="F206" s="105" t="s">
        <v>298</v>
      </c>
      <c r="G206" s="105" t="s">
        <v>804</v>
      </c>
      <c r="H206" s="115" t="s">
        <v>156</v>
      </c>
      <c r="I206" s="203">
        <v>581.8</v>
      </c>
    </row>
    <row r="207" spans="1:9" s="134" customFormat="1" ht="26.25" customHeight="1">
      <c r="A207" s="173" t="s">
        <v>805</v>
      </c>
      <c r="B207" s="219" t="s">
        <v>53</v>
      </c>
      <c r="C207" s="105" t="s">
        <v>169</v>
      </c>
      <c r="D207" s="105" t="s">
        <v>786</v>
      </c>
      <c r="E207" s="105" t="s">
        <v>262</v>
      </c>
      <c r="F207" s="105" t="s">
        <v>298</v>
      </c>
      <c r="G207" s="105" t="s">
        <v>806</v>
      </c>
      <c r="H207" s="450"/>
      <c r="I207" s="205">
        <v>361.2</v>
      </c>
    </row>
    <row r="208" spans="1:9" s="134" customFormat="1" ht="20.25" customHeight="1">
      <c r="A208" s="173" t="s">
        <v>352</v>
      </c>
      <c r="B208" s="172" t="s">
        <v>53</v>
      </c>
      <c r="C208" s="105" t="s">
        <v>169</v>
      </c>
      <c r="D208" s="105" t="s">
        <v>786</v>
      </c>
      <c r="E208" s="105" t="s">
        <v>262</v>
      </c>
      <c r="F208" s="105" t="s">
        <v>298</v>
      </c>
      <c r="G208" s="105" t="s">
        <v>806</v>
      </c>
      <c r="H208" s="119">
        <v>120</v>
      </c>
      <c r="I208" s="205">
        <v>339.09999999999997</v>
      </c>
    </row>
    <row r="209" spans="1:9" s="134" customFormat="1" ht="26.25" customHeight="1">
      <c r="A209" s="173" t="s">
        <v>311</v>
      </c>
      <c r="B209" s="172" t="s">
        <v>53</v>
      </c>
      <c r="C209" s="105" t="s">
        <v>169</v>
      </c>
      <c r="D209" s="105" t="s">
        <v>786</v>
      </c>
      <c r="E209" s="105" t="s">
        <v>262</v>
      </c>
      <c r="F209" s="105" t="s">
        <v>298</v>
      </c>
      <c r="G209" s="105" t="s">
        <v>806</v>
      </c>
      <c r="H209" s="115">
        <v>240</v>
      </c>
      <c r="I209" s="203">
        <v>22.1</v>
      </c>
    </row>
    <row r="210" spans="1:9" ht="33" customHeight="1">
      <c r="A210" s="173" t="s">
        <v>809</v>
      </c>
      <c r="B210" s="219" t="s">
        <v>53</v>
      </c>
      <c r="C210" s="105" t="s">
        <v>169</v>
      </c>
      <c r="D210" s="105" t="s">
        <v>786</v>
      </c>
      <c r="E210" s="105" t="s">
        <v>262</v>
      </c>
      <c r="F210" s="105" t="s">
        <v>298</v>
      </c>
      <c r="G210" s="105" t="s">
        <v>810</v>
      </c>
      <c r="H210" s="126"/>
      <c r="I210" s="205">
        <v>17798.5</v>
      </c>
    </row>
    <row r="211" spans="1:9" ht="21.75" customHeight="1">
      <c r="A211" s="173" t="s">
        <v>352</v>
      </c>
      <c r="B211" s="219" t="s">
        <v>53</v>
      </c>
      <c r="C211" s="105" t="s">
        <v>169</v>
      </c>
      <c r="D211" s="105" t="s">
        <v>786</v>
      </c>
      <c r="E211" s="105" t="s">
        <v>262</v>
      </c>
      <c r="F211" s="105" t="s">
        <v>298</v>
      </c>
      <c r="G211" s="105" t="s">
        <v>810</v>
      </c>
      <c r="H211" s="126">
        <v>120</v>
      </c>
      <c r="I211" s="205">
        <v>16640.4</v>
      </c>
    </row>
    <row r="212" spans="1:9" ht="26.25" customHeight="1">
      <c r="A212" s="173" t="s">
        <v>311</v>
      </c>
      <c r="B212" s="219" t="s">
        <v>53</v>
      </c>
      <c r="C212" s="105" t="s">
        <v>169</v>
      </c>
      <c r="D212" s="105" t="s">
        <v>786</v>
      </c>
      <c r="E212" s="105" t="s">
        <v>262</v>
      </c>
      <c r="F212" s="105" t="s">
        <v>298</v>
      </c>
      <c r="G212" s="105" t="s">
        <v>810</v>
      </c>
      <c r="H212" s="126">
        <v>240</v>
      </c>
      <c r="I212" s="205">
        <v>1158.1</v>
      </c>
    </row>
    <row r="213" spans="1:9" s="120" customFormat="1" ht="16.5" customHeight="1">
      <c r="A213" s="169" t="s">
        <v>170</v>
      </c>
      <c r="B213" s="170" t="s">
        <v>53</v>
      </c>
      <c r="C213" s="103" t="s">
        <v>171</v>
      </c>
      <c r="D213" s="121"/>
      <c r="E213" s="121"/>
      <c r="F213" s="121"/>
      <c r="G213" s="121"/>
      <c r="H213" s="121"/>
      <c r="I213" s="201">
        <v>26.9</v>
      </c>
    </row>
    <row r="214" spans="1:9" s="120" customFormat="1" ht="18" customHeight="1">
      <c r="A214" s="169" t="s">
        <v>820</v>
      </c>
      <c r="B214" s="170" t="s">
        <v>53</v>
      </c>
      <c r="C214" s="103" t="s">
        <v>171</v>
      </c>
      <c r="D214" s="121" t="s">
        <v>821</v>
      </c>
      <c r="E214" s="121" t="s">
        <v>299</v>
      </c>
      <c r="F214" s="121" t="s">
        <v>300</v>
      </c>
      <c r="G214" s="121" t="s">
        <v>301</v>
      </c>
      <c r="H214" s="121"/>
      <c r="I214" s="201">
        <v>26.9</v>
      </c>
    </row>
    <row r="215" spans="1:9" s="120" customFormat="1" ht="18.75" customHeight="1">
      <c r="A215" s="169" t="s">
        <v>788</v>
      </c>
      <c r="B215" s="170" t="s">
        <v>53</v>
      </c>
      <c r="C215" s="103" t="s">
        <v>171</v>
      </c>
      <c r="D215" s="121" t="s">
        <v>821</v>
      </c>
      <c r="E215" s="121" t="s">
        <v>634</v>
      </c>
      <c r="F215" s="121" t="s">
        <v>300</v>
      </c>
      <c r="G215" s="121" t="s">
        <v>301</v>
      </c>
      <c r="H215" s="121"/>
      <c r="I215" s="201">
        <v>26.9</v>
      </c>
    </row>
    <row r="216" spans="1:9" s="116" customFormat="1" ht="19.5" customHeight="1">
      <c r="A216" s="210" t="s">
        <v>788</v>
      </c>
      <c r="B216" s="172" t="s">
        <v>53</v>
      </c>
      <c r="C216" s="105" t="s">
        <v>171</v>
      </c>
      <c r="D216" s="115" t="s">
        <v>821</v>
      </c>
      <c r="E216" s="115" t="s">
        <v>634</v>
      </c>
      <c r="F216" s="115" t="s">
        <v>298</v>
      </c>
      <c r="G216" s="115" t="s">
        <v>301</v>
      </c>
      <c r="H216" s="115"/>
      <c r="I216" s="203">
        <v>26.9</v>
      </c>
    </row>
    <row r="217" spans="1:9" ht="43.5" customHeight="1">
      <c r="A217" s="173" t="s">
        <v>860</v>
      </c>
      <c r="B217" s="219" t="s">
        <v>53</v>
      </c>
      <c r="C217" s="105" t="s">
        <v>171</v>
      </c>
      <c r="D217" s="105" t="s">
        <v>821</v>
      </c>
      <c r="E217" s="105" t="s">
        <v>634</v>
      </c>
      <c r="F217" s="115" t="s">
        <v>298</v>
      </c>
      <c r="G217" s="105" t="s">
        <v>861</v>
      </c>
      <c r="H217" s="126"/>
      <c r="I217" s="205">
        <v>26.9</v>
      </c>
    </row>
    <row r="218" spans="1:9" ht="30" customHeight="1">
      <c r="A218" s="173" t="s">
        <v>311</v>
      </c>
      <c r="B218" s="219" t="s">
        <v>53</v>
      </c>
      <c r="C218" s="105" t="s">
        <v>171</v>
      </c>
      <c r="D218" s="105" t="s">
        <v>821</v>
      </c>
      <c r="E218" s="105" t="s">
        <v>634</v>
      </c>
      <c r="F218" s="115" t="s">
        <v>298</v>
      </c>
      <c r="G218" s="105" t="s">
        <v>861</v>
      </c>
      <c r="H218" s="126">
        <v>240</v>
      </c>
      <c r="I218" s="205">
        <v>26.9</v>
      </c>
    </row>
    <row r="219" spans="1:9" s="120" customFormat="1" ht="12.75" customHeight="1">
      <c r="A219" s="169" t="s">
        <v>176</v>
      </c>
      <c r="B219" s="170" t="s">
        <v>53</v>
      </c>
      <c r="C219" s="103" t="s">
        <v>177</v>
      </c>
      <c r="D219" s="121"/>
      <c r="E219" s="121"/>
      <c r="F219" s="121"/>
      <c r="G219" s="121"/>
      <c r="H219" s="121"/>
      <c r="I219" s="201">
        <v>10916.1</v>
      </c>
    </row>
    <row r="220" spans="1:9" s="116" customFormat="1" ht="30" customHeight="1" hidden="1">
      <c r="A220" s="169" t="s">
        <v>534</v>
      </c>
      <c r="B220" s="170" t="s">
        <v>53</v>
      </c>
      <c r="C220" s="103" t="s">
        <v>177</v>
      </c>
      <c r="D220" s="121" t="s">
        <v>535</v>
      </c>
      <c r="E220" s="121" t="s">
        <v>299</v>
      </c>
      <c r="F220" s="121" t="s">
        <v>300</v>
      </c>
      <c r="G220" s="121" t="s">
        <v>301</v>
      </c>
      <c r="H220" s="121"/>
      <c r="I220" s="201">
        <v>0</v>
      </c>
    </row>
    <row r="221" spans="1:9" s="116" customFormat="1" ht="35.25" customHeight="1" hidden="1">
      <c r="A221" s="212" t="s">
        <v>879</v>
      </c>
      <c r="B221" s="170" t="s">
        <v>53</v>
      </c>
      <c r="C221" s="103" t="s">
        <v>177</v>
      </c>
      <c r="D221" s="121" t="s">
        <v>535</v>
      </c>
      <c r="E221" s="121" t="s">
        <v>262</v>
      </c>
      <c r="F221" s="121" t="s">
        <v>300</v>
      </c>
      <c r="G221" s="121" t="s">
        <v>301</v>
      </c>
      <c r="H221" s="121"/>
      <c r="I221" s="201">
        <v>0</v>
      </c>
    </row>
    <row r="222" spans="1:9" s="116" customFormat="1" ht="38.25" customHeight="1" hidden="1">
      <c r="A222" s="173" t="s">
        <v>547</v>
      </c>
      <c r="B222" s="172" t="s">
        <v>53</v>
      </c>
      <c r="C222" s="105" t="s">
        <v>177</v>
      </c>
      <c r="D222" s="115" t="s">
        <v>535</v>
      </c>
      <c r="E222" s="115" t="s">
        <v>262</v>
      </c>
      <c r="F222" s="115" t="s">
        <v>298</v>
      </c>
      <c r="G222" s="115" t="s">
        <v>301</v>
      </c>
      <c r="H222" s="115"/>
      <c r="I222" s="203">
        <v>0</v>
      </c>
    </row>
    <row r="223" spans="1:9" s="116" customFormat="1" ht="31.5" customHeight="1" hidden="1">
      <c r="A223" s="210" t="s">
        <v>552</v>
      </c>
      <c r="B223" s="172" t="s">
        <v>53</v>
      </c>
      <c r="C223" s="105" t="s">
        <v>177</v>
      </c>
      <c r="D223" s="115" t="s">
        <v>535</v>
      </c>
      <c r="E223" s="115" t="s">
        <v>262</v>
      </c>
      <c r="F223" s="115" t="s">
        <v>298</v>
      </c>
      <c r="G223" s="115" t="s">
        <v>553</v>
      </c>
      <c r="H223" s="115"/>
      <c r="I223" s="203">
        <v>0</v>
      </c>
    </row>
    <row r="224" spans="1:9" s="116" customFormat="1" ht="29.25" customHeight="1" hidden="1">
      <c r="A224" s="173" t="s">
        <v>352</v>
      </c>
      <c r="B224" s="172" t="s">
        <v>53</v>
      </c>
      <c r="C224" s="105" t="s">
        <v>177</v>
      </c>
      <c r="D224" s="115" t="s">
        <v>535</v>
      </c>
      <c r="E224" s="115" t="s">
        <v>262</v>
      </c>
      <c r="F224" s="115" t="s">
        <v>298</v>
      </c>
      <c r="G224" s="115" t="s">
        <v>553</v>
      </c>
      <c r="H224" s="115">
        <v>120</v>
      </c>
      <c r="I224" s="203"/>
    </row>
    <row r="225" spans="1:9" s="116" customFormat="1" ht="34.5" customHeight="1" hidden="1">
      <c r="A225" s="168" t="s">
        <v>311</v>
      </c>
      <c r="B225" s="172" t="s">
        <v>53</v>
      </c>
      <c r="C225" s="105" t="s">
        <v>177</v>
      </c>
      <c r="D225" s="115" t="s">
        <v>535</v>
      </c>
      <c r="E225" s="115" t="s">
        <v>262</v>
      </c>
      <c r="F225" s="115" t="s">
        <v>298</v>
      </c>
      <c r="G225" s="115" t="s">
        <v>553</v>
      </c>
      <c r="H225" s="115">
        <v>240</v>
      </c>
      <c r="I225" s="203"/>
    </row>
    <row r="226" spans="1:9" s="120" customFormat="1" ht="45.75" customHeight="1">
      <c r="A226" s="169" t="s">
        <v>636</v>
      </c>
      <c r="B226" s="170" t="s">
        <v>53</v>
      </c>
      <c r="C226" s="103" t="s">
        <v>177</v>
      </c>
      <c r="D226" s="121" t="s">
        <v>639</v>
      </c>
      <c r="E226" s="121" t="s">
        <v>299</v>
      </c>
      <c r="F226" s="121" t="s">
        <v>300</v>
      </c>
      <c r="G226" s="121" t="s">
        <v>301</v>
      </c>
      <c r="H226" s="121"/>
      <c r="I226" s="201">
        <v>1195</v>
      </c>
    </row>
    <row r="227" spans="1:9" s="120" customFormat="1" ht="30" customHeight="1" hidden="1">
      <c r="A227" s="212" t="s">
        <v>663</v>
      </c>
      <c r="B227" s="170" t="s">
        <v>53</v>
      </c>
      <c r="C227" s="103" t="s">
        <v>177</v>
      </c>
      <c r="D227" s="121" t="s">
        <v>639</v>
      </c>
      <c r="E227" s="121" t="s">
        <v>262</v>
      </c>
      <c r="F227" s="121" t="s">
        <v>300</v>
      </c>
      <c r="G227" s="121" t="s">
        <v>301</v>
      </c>
      <c r="H227" s="121"/>
      <c r="I227" s="201">
        <v>0</v>
      </c>
    </row>
    <row r="228" spans="1:9" s="116" customFormat="1" ht="16.5" customHeight="1" hidden="1">
      <c r="A228" s="210" t="s">
        <v>664</v>
      </c>
      <c r="B228" s="172" t="s">
        <v>53</v>
      </c>
      <c r="C228" s="105" t="s">
        <v>177</v>
      </c>
      <c r="D228" s="115" t="s">
        <v>639</v>
      </c>
      <c r="E228" s="115" t="s">
        <v>262</v>
      </c>
      <c r="F228" s="115" t="s">
        <v>298</v>
      </c>
      <c r="G228" s="115" t="s">
        <v>301</v>
      </c>
      <c r="H228" s="115"/>
      <c r="I228" s="203">
        <v>0</v>
      </c>
    </row>
    <row r="229" spans="1:9" s="116" customFormat="1" ht="26.25" customHeight="1" hidden="1">
      <c r="A229" s="210" t="s">
        <v>665</v>
      </c>
      <c r="B229" s="172" t="s">
        <v>53</v>
      </c>
      <c r="C229" s="105" t="s">
        <v>177</v>
      </c>
      <c r="D229" s="115" t="s">
        <v>639</v>
      </c>
      <c r="E229" s="115" t="s">
        <v>262</v>
      </c>
      <c r="F229" s="115" t="s">
        <v>298</v>
      </c>
      <c r="G229" s="115" t="s">
        <v>666</v>
      </c>
      <c r="H229" s="115"/>
      <c r="I229" s="203">
        <v>0</v>
      </c>
    </row>
    <row r="230" spans="1:9" s="116" customFormat="1" ht="26.25" customHeight="1" hidden="1">
      <c r="A230" s="173" t="s">
        <v>311</v>
      </c>
      <c r="B230" s="172" t="s">
        <v>53</v>
      </c>
      <c r="C230" s="105" t="s">
        <v>177</v>
      </c>
      <c r="D230" s="115" t="s">
        <v>639</v>
      </c>
      <c r="E230" s="115" t="s">
        <v>262</v>
      </c>
      <c r="F230" s="115" t="s">
        <v>298</v>
      </c>
      <c r="G230" s="115" t="s">
        <v>666</v>
      </c>
      <c r="H230" s="115">
        <v>240</v>
      </c>
      <c r="I230" s="203">
        <v>0</v>
      </c>
    </row>
    <row r="231" spans="1:9" s="120" customFormat="1" ht="39" customHeight="1">
      <c r="A231" s="212" t="s">
        <v>671</v>
      </c>
      <c r="B231" s="170">
        <v>110</v>
      </c>
      <c r="C231" s="103" t="s">
        <v>177</v>
      </c>
      <c r="D231" s="121" t="s">
        <v>639</v>
      </c>
      <c r="E231" s="121" t="s">
        <v>265</v>
      </c>
      <c r="F231" s="121" t="s">
        <v>300</v>
      </c>
      <c r="G231" s="121" t="s">
        <v>301</v>
      </c>
      <c r="H231" s="121"/>
      <c r="I231" s="201">
        <v>1195</v>
      </c>
    </row>
    <row r="232" spans="1:9" s="116" customFormat="1" ht="33.75" customHeight="1">
      <c r="A232" s="210" t="s">
        <v>672</v>
      </c>
      <c r="B232" s="172">
        <v>110</v>
      </c>
      <c r="C232" s="105" t="s">
        <v>177</v>
      </c>
      <c r="D232" s="115" t="s">
        <v>639</v>
      </c>
      <c r="E232" s="115" t="s">
        <v>265</v>
      </c>
      <c r="F232" s="115" t="s">
        <v>298</v>
      </c>
      <c r="G232" s="115" t="s">
        <v>301</v>
      </c>
      <c r="H232" s="115"/>
      <c r="I232" s="203">
        <v>1195</v>
      </c>
    </row>
    <row r="233" spans="1:9" s="116" customFormat="1" ht="27" customHeight="1" hidden="1">
      <c r="A233" s="173" t="s">
        <v>673</v>
      </c>
      <c r="B233" s="172">
        <v>110</v>
      </c>
      <c r="C233" s="105" t="s">
        <v>177</v>
      </c>
      <c r="D233" s="115" t="s">
        <v>639</v>
      </c>
      <c r="E233" s="115" t="s">
        <v>265</v>
      </c>
      <c r="F233" s="115" t="s">
        <v>298</v>
      </c>
      <c r="G233" s="115" t="s">
        <v>674</v>
      </c>
      <c r="H233" s="115"/>
      <c r="I233" s="203">
        <v>0</v>
      </c>
    </row>
    <row r="234" spans="1:9" s="116" customFormat="1" ht="28.5" customHeight="1" hidden="1">
      <c r="A234" s="173" t="s">
        <v>311</v>
      </c>
      <c r="B234" s="172">
        <v>110</v>
      </c>
      <c r="C234" s="105" t="s">
        <v>177</v>
      </c>
      <c r="D234" s="115" t="s">
        <v>639</v>
      </c>
      <c r="E234" s="115" t="s">
        <v>265</v>
      </c>
      <c r="F234" s="115" t="s">
        <v>298</v>
      </c>
      <c r="G234" s="115" t="s">
        <v>674</v>
      </c>
      <c r="H234" s="115" t="s">
        <v>312</v>
      </c>
      <c r="I234" s="203"/>
    </row>
    <row r="235" spans="1:9" s="116" customFormat="1" ht="27.75" customHeight="1">
      <c r="A235" s="173" t="s">
        <v>675</v>
      </c>
      <c r="B235" s="172">
        <v>110</v>
      </c>
      <c r="C235" s="105" t="s">
        <v>177</v>
      </c>
      <c r="D235" s="115" t="s">
        <v>639</v>
      </c>
      <c r="E235" s="115" t="s">
        <v>265</v>
      </c>
      <c r="F235" s="115" t="s">
        <v>298</v>
      </c>
      <c r="G235" s="115" t="s">
        <v>676</v>
      </c>
      <c r="H235" s="115"/>
      <c r="I235" s="203">
        <v>700</v>
      </c>
    </row>
    <row r="236" spans="1:9" s="116" customFormat="1" ht="30.75" customHeight="1">
      <c r="A236" s="173" t="s">
        <v>311</v>
      </c>
      <c r="B236" s="172">
        <v>110</v>
      </c>
      <c r="C236" s="105" t="s">
        <v>177</v>
      </c>
      <c r="D236" s="115" t="s">
        <v>639</v>
      </c>
      <c r="E236" s="115" t="s">
        <v>265</v>
      </c>
      <c r="F236" s="115" t="s">
        <v>298</v>
      </c>
      <c r="G236" s="115" t="s">
        <v>676</v>
      </c>
      <c r="H236" s="115" t="s">
        <v>312</v>
      </c>
      <c r="I236" s="203">
        <v>700</v>
      </c>
    </row>
    <row r="237" spans="1:9" s="116" customFormat="1" ht="30" customHeight="1">
      <c r="A237" s="173" t="s">
        <v>675</v>
      </c>
      <c r="B237" s="172">
        <v>110</v>
      </c>
      <c r="C237" s="105" t="s">
        <v>177</v>
      </c>
      <c r="D237" s="115" t="s">
        <v>639</v>
      </c>
      <c r="E237" s="115" t="s">
        <v>265</v>
      </c>
      <c r="F237" s="115" t="s">
        <v>298</v>
      </c>
      <c r="G237" s="115" t="s">
        <v>677</v>
      </c>
      <c r="H237" s="115"/>
      <c r="I237" s="203">
        <v>495</v>
      </c>
    </row>
    <row r="238" spans="1:9" s="116" customFormat="1" ht="26.25" customHeight="1">
      <c r="A238" s="173" t="s">
        <v>311</v>
      </c>
      <c r="B238" s="172">
        <v>110</v>
      </c>
      <c r="C238" s="105" t="s">
        <v>177</v>
      </c>
      <c r="D238" s="115" t="s">
        <v>639</v>
      </c>
      <c r="E238" s="115" t="s">
        <v>265</v>
      </c>
      <c r="F238" s="115" t="s">
        <v>298</v>
      </c>
      <c r="G238" s="115" t="s">
        <v>677</v>
      </c>
      <c r="H238" s="115" t="s">
        <v>312</v>
      </c>
      <c r="I238" s="203">
        <v>495</v>
      </c>
    </row>
    <row r="239" spans="1:9" s="120" customFormat="1" ht="58.5" customHeight="1">
      <c r="A239" s="169" t="s">
        <v>678</v>
      </c>
      <c r="B239" s="170" t="s">
        <v>53</v>
      </c>
      <c r="C239" s="103" t="s">
        <v>177</v>
      </c>
      <c r="D239" s="121" t="s">
        <v>679</v>
      </c>
      <c r="E239" s="121" t="s">
        <v>299</v>
      </c>
      <c r="F239" s="121" t="s">
        <v>300</v>
      </c>
      <c r="G239" s="121" t="s">
        <v>301</v>
      </c>
      <c r="H239" s="121"/>
      <c r="I239" s="201">
        <v>426</v>
      </c>
    </row>
    <row r="240" spans="1:9" s="120" customFormat="1" ht="26.25" customHeight="1">
      <c r="A240" s="212" t="s">
        <v>680</v>
      </c>
      <c r="B240" s="170" t="s">
        <v>53</v>
      </c>
      <c r="C240" s="103" t="s">
        <v>177</v>
      </c>
      <c r="D240" s="121" t="s">
        <v>679</v>
      </c>
      <c r="E240" s="121" t="s">
        <v>258</v>
      </c>
      <c r="F240" s="121" t="s">
        <v>300</v>
      </c>
      <c r="G240" s="121" t="s">
        <v>301</v>
      </c>
      <c r="H240" s="121"/>
      <c r="I240" s="201">
        <v>426</v>
      </c>
    </row>
    <row r="241" spans="1:9" s="116" customFormat="1" ht="52.5" customHeight="1">
      <c r="A241" s="210" t="s">
        <v>681</v>
      </c>
      <c r="B241" s="172" t="s">
        <v>53</v>
      </c>
      <c r="C241" s="105" t="s">
        <v>177</v>
      </c>
      <c r="D241" s="115" t="s">
        <v>679</v>
      </c>
      <c r="E241" s="115" t="s">
        <v>258</v>
      </c>
      <c r="F241" s="115" t="s">
        <v>365</v>
      </c>
      <c r="G241" s="115" t="s">
        <v>301</v>
      </c>
      <c r="H241" s="115"/>
      <c r="I241" s="203">
        <v>106</v>
      </c>
    </row>
    <row r="242" spans="1:9" s="116" customFormat="1" ht="30.75" customHeight="1">
      <c r="A242" s="210" t="s">
        <v>682</v>
      </c>
      <c r="B242" s="172" t="s">
        <v>53</v>
      </c>
      <c r="C242" s="105" t="s">
        <v>177</v>
      </c>
      <c r="D242" s="115" t="s">
        <v>679</v>
      </c>
      <c r="E242" s="115" t="s">
        <v>258</v>
      </c>
      <c r="F242" s="115" t="s">
        <v>365</v>
      </c>
      <c r="G242" s="115" t="s">
        <v>683</v>
      </c>
      <c r="H242" s="115"/>
      <c r="I242" s="203">
        <v>106</v>
      </c>
    </row>
    <row r="243" spans="1:9" s="116" customFormat="1" ht="29.25" customHeight="1">
      <c r="A243" s="173" t="s">
        <v>311</v>
      </c>
      <c r="B243" s="172" t="s">
        <v>53</v>
      </c>
      <c r="C243" s="105" t="s">
        <v>177</v>
      </c>
      <c r="D243" s="115" t="s">
        <v>679</v>
      </c>
      <c r="E243" s="115" t="s">
        <v>258</v>
      </c>
      <c r="F243" s="115" t="s">
        <v>365</v>
      </c>
      <c r="G243" s="115" t="s">
        <v>683</v>
      </c>
      <c r="H243" s="115">
        <v>240</v>
      </c>
      <c r="I243" s="203">
        <v>106</v>
      </c>
    </row>
    <row r="244" spans="1:9" s="116" customFormat="1" ht="26.25" customHeight="1" hidden="1">
      <c r="A244" s="173" t="s">
        <v>684</v>
      </c>
      <c r="B244" s="172">
        <v>110</v>
      </c>
      <c r="C244" s="105" t="s">
        <v>177</v>
      </c>
      <c r="D244" s="115" t="s">
        <v>679</v>
      </c>
      <c r="E244" s="115" t="s">
        <v>258</v>
      </c>
      <c r="F244" s="115" t="s">
        <v>365</v>
      </c>
      <c r="G244" s="115" t="s">
        <v>685</v>
      </c>
      <c r="H244" s="115"/>
      <c r="I244" s="203">
        <v>0</v>
      </c>
    </row>
    <row r="245" spans="1:9" s="116" customFormat="1" ht="24" customHeight="1" hidden="1">
      <c r="A245" s="173" t="s">
        <v>311</v>
      </c>
      <c r="B245" s="172">
        <v>110</v>
      </c>
      <c r="C245" s="105" t="s">
        <v>177</v>
      </c>
      <c r="D245" s="115" t="s">
        <v>679</v>
      </c>
      <c r="E245" s="115" t="s">
        <v>258</v>
      </c>
      <c r="F245" s="115" t="s">
        <v>365</v>
      </c>
      <c r="G245" s="115" t="s">
        <v>685</v>
      </c>
      <c r="H245" s="115" t="s">
        <v>312</v>
      </c>
      <c r="I245" s="203"/>
    </row>
    <row r="246" spans="1:9" s="116" customFormat="1" ht="31.5" customHeight="1">
      <c r="A246" s="210" t="s">
        <v>686</v>
      </c>
      <c r="B246" s="172" t="s">
        <v>53</v>
      </c>
      <c r="C246" s="105" t="s">
        <v>177</v>
      </c>
      <c r="D246" s="115" t="s">
        <v>679</v>
      </c>
      <c r="E246" s="115" t="s">
        <v>258</v>
      </c>
      <c r="F246" s="115" t="s">
        <v>381</v>
      </c>
      <c r="G246" s="115" t="s">
        <v>301</v>
      </c>
      <c r="H246" s="115"/>
      <c r="I246" s="203">
        <v>320</v>
      </c>
    </row>
    <row r="247" spans="1:9" s="116" customFormat="1" ht="34.5" customHeight="1">
      <c r="A247" s="210" t="s">
        <v>687</v>
      </c>
      <c r="B247" s="172" t="s">
        <v>53</v>
      </c>
      <c r="C247" s="105" t="s">
        <v>177</v>
      </c>
      <c r="D247" s="115" t="s">
        <v>679</v>
      </c>
      <c r="E247" s="115" t="s">
        <v>258</v>
      </c>
      <c r="F247" s="115" t="s">
        <v>381</v>
      </c>
      <c r="G247" s="115" t="s">
        <v>688</v>
      </c>
      <c r="H247" s="115"/>
      <c r="I247" s="203">
        <v>320</v>
      </c>
    </row>
    <row r="248" spans="1:9" s="116" customFormat="1" ht="32.25" customHeight="1">
      <c r="A248" s="173" t="s">
        <v>311</v>
      </c>
      <c r="B248" s="172" t="s">
        <v>53</v>
      </c>
      <c r="C248" s="105" t="s">
        <v>177</v>
      </c>
      <c r="D248" s="115" t="s">
        <v>679</v>
      </c>
      <c r="E248" s="115" t="s">
        <v>258</v>
      </c>
      <c r="F248" s="115" t="s">
        <v>381</v>
      </c>
      <c r="G248" s="115" t="s">
        <v>688</v>
      </c>
      <c r="H248" s="115">
        <v>240</v>
      </c>
      <c r="I248" s="203">
        <v>320</v>
      </c>
    </row>
    <row r="249" spans="1:9" s="116" customFormat="1" ht="33" customHeight="1" hidden="1">
      <c r="A249" s="169" t="s">
        <v>270</v>
      </c>
      <c r="B249" s="170" t="s">
        <v>53</v>
      </c>
      <c r="C249" s="103" t="s">
        <v>177</v>
      </c>
      <c r="D249" s="121" t="s">
        <v>693</v>
      </c>
      <c r="E249" s="121" t="s">
        <v>299</v>
      </c>
      <c r="F249" s="121" t="s">
        <v>300</v>
      </c>
      <c r="G249" s="121" t="s">
        <v>301</v>
      </c>
      <c r="H249" s="121"/>
      <c r="I249" s="201">
        <v>0</v>
      </c>
    </row>
    <row r="250" spans="1:9" s="120" customFormat="1" ht="24.75" customHeight="1" hidden="1">
      <c r="A250" s="212" t="s">
        <v>694</v>
      </c>
      <c r="B250" s="170" t="s">
        <v>53</v>
      </c>
      <c r="C250" s="103" t="s">
        <v>177</v>
      </c>
      <c r="D250" s="121" t="s">
        <v>693</v>
      </c>
      <c r="E250" s="121" t="s">
        <v>258</v>
      </c>
      <c r="F250" s="121" t="s">
        <v>300</v>
      </c>
      <c r="G250" s="121" t="s">
        <v>301</v>
      </c>
      <c r="H250" s="121"/>
      <c r="I250" s="201">
        <v>0</v>
      </c>
    </row>
    <row r="251" spans="1:9" s="116" customFormat="1" ht="36" customHeight="1" hidden="1">
      <c r="A251" s="210" t="s">
        <v>695</v>
      </c>
      <c r="B251" s="172" t="s">
        <v>53</v>
      </c>
      <c r="C251" s="105" t="s">
        <v>177</v>
      </c>
      <c r="D251" s="115" t="s">
        <v>693</v>
      </c>
      <c r="E251" s="115" t="s">
        <v>258</v>
      </c>
      <c r="F251" s="115" t="s">
        <v>298</v>
      </c>
      <c r="G251" s="115" t="s">
        <v>301</v>
      </c>
      <c r="H251" s="115"/>
      <c r="I251" s="203">
        <v>0</v>
      </c>
    </row>
    <row r="252" spans="1:9" s="116" customFormat="1" ht="54" customHeight="1" hidden="1">
      <c r="A252" s="210" t="s">
        <v>696</v>
      </c>
      <c r="B252" s="172" t="s">
        <v>53</v>
      </c>
      <c r="C252" s="105" t="s">
        <v>177</v>
      </c>
      <c r="D252" s="115" t="s">
        <v>693</v>
      </c>
      <c r="E252" s="115" t="s">
        <v>258</v>
      </c>
      <c r="F252" s="115" t="s">
        <v>298</v>
      </c>
      <c r="G252" s="115" t="s">
        <v>697</v>
      </c>
      <c r="H252" s="115"/>
      <c r="I252" s="203">
        <v>0</v>
      </c>
    </row>
    <row r="253" spans="1:9" s="116" customFormat="1" ht="37.5" customHeight="1" hidden="1">
      <c r="A253" s="173" t="s">
        <v>352</v>
      </c>
      <c r="B253" s="172" t="s">
        <v>53</v>
      </c>
      <c r="C253" s="105" t="s">
        <v>177</v>
      </c>
      <c r="D253" s="115" t="s">
        <v>693</v>
      </c>
      <c r="E253" s="115" t="s">
        <v>258</v>
      </c>
      <c r="F253" s="115" t="s">
        <v>298</v>
      </c>
      <c r="G253" s="115" t="s">
        <v>697</v>
      </c>
      <c r="H253" s="115">
        <v>120</v>
      </c>
      <c r="I253" s="203"/>
    </row>
    <row r="254" spans="1:9" s="116" customFormat="1" ht="45" customHeight="1" hidden="1">
      <c r="A254" s="173" t="s">
        <v>311</v>
      </c>
      <c r="B254" s="172" t="s">
        <v>53</v>
      </c>
      <c r="C254" s="105" t="s">
        <v>177</v>
      </c>
      <c r="D254" s="115" t="s">
        <v>693</v>
      </c>
      <c r="E254" s="115" t="s">
        <v>258</v>
      </c>
      <c r="F254" s="115" t="s">
        <v>298</v>
      </c>
      <c r="G254" s="115" t="s">
        <v>697</v>
      </c>
      <c r="H254" s="115">
        <v>240</v>
      </c>
      <c r="I254" s="203"/>
    </row>
    <row r="255" spans="1:9" s="116" customFormat="1" ht="29.25" customHeight="1" hidden="1">
      <c r="A255" s="210" t="s">
        <v>698</v>
      </c>
      <c r="B255" s="172" t="s">
        <v>53</v>
      </c>
      <c r="C255" s="105" t="s">
        <v>177</v>
      </c>
      <c r="D255" s="115" t="s">
        <v>693</v>
      </c>
      <c r="E255" s="115" t="s">
        <v>258</v>
      </c>
      <c r="F255" s="115" t="s">
        <v>298</v>
      </c>
      <c r="G255" s="115" t="s">
        <v>699</v>
      </c>
      <c r="H255" s="115"/>
      <c r="I255" s="203">
        <v>0</v>
      </c>
    </row>
    <row r="256" spans="1:9" s="116" customFormat="1" ht="30" customHeight="1" hidden="1">
      <c r="A256" s="173" t="s">
        <v>352</v>
      </c>
      <c r="B256" s="172" t="s">
        <v>53</v>
      </c>
      <c r="C256" s="105" t="s">
        <v>177</v>
      </c>
      <c r="D256" s="115" t="s">
        <v>693</v>
      </c>
      <c r="E256" s="115" t="s">
        <v>258</v>
      </c>
      <c r="F256" s="115" t="s">
        <v>298</v>
      </c>
      <c r="G256" s="115" t="s">
        <v>699</v>
      </c>
      <c r="H256" s="115">
        <v>120</v>
      </c>
      <c r="I256" s="203"/>
    </row>
    <row r="257" spans="1:9" s="116" customFormat="1" ht="30.75" customHeight="1" hidden="1">
      <c r="A257" s="173" t="s">
        <v>311</v>
      </c>
      <c r="B257" s="172" t="s">
        <v>53</v>
      </c>
      <c r="C257" s="105" t="s">
        <v>177</v>
      </c>
      <c r="D257" s="115" t="s">
        <v>693</v>
      </c>
      <c r="E257" s="115" t="s">
        <v>258</v>
      </c>
      <c r="F257" s="115" t="s">
        <v>298</v>
      </c>
      <c r="G257" s="115" t="s">
        <v>699</v>
      </c>
      <c r="H257" s="115">
        <v>240</v>
      </c>
      <c r="I257" s="203"/>
    </row>
    <row r="258" spans="1:9" s="120" customFormat="1" ht="42" customHeight="1">
      <c r="A258" s="169" t="s">
        <v>734</v>
      </c>
      <c r="B258" s="170" t="s">
        <v>53</v>
      </c>
      <c r="C258" s="103" t="s">
        <v>177</v>
      </c>
      <c r="D258" s="121" t="s">
        <v>735</v>
      </c>
      <c r="E258" s="121" t="s">
        <v>299</v>
      </c>
      <c r="F258" s="121" t="s">
        <v>300</v>
      </c>
      <c r="G258" s="121" t="s">
        <v>301</v>
      </c>
      <c r="H258" s="121"/>
      <c r="I258" s="201">
        <v>1715.2000000000003</v>
      </c>
    </row>
    <row r="259" spans="1:9" s="120" customFormat="1" ht="33" customHeight="1">
      <c r="A259" s="212" t="s">
        <v>888</v>
      </c>
      <c r="B259" s="170" t="s">
        <v>53</v>
      </c>
      <c r="C259" s="103" t="s">
        <v>177</v>
      </c>
      <c r="D259" s="121" t="s">
        <v>735</v>
      </c>
      <c r="E259" s="121" t="s">
        <v>260</v>
      </c>
      <c r="F259" s="121" t="s">
        <v>300</v>
      </c>
      <c r="G259" s="121" t="s">
        <v>301</v>
      </c>
      <c r="H259" s="121"/>
      <c r="I259" s="201">
        <v>119.4</v>
      </c>
    </row>
    <row r="260" spans="1:9" s="116" customFormat="1" ht="30.75" customHeight="1">
      <c r="A260" s="210" t="s">
        <v>737</v>
      </c>
      <c r="B260" s="172" t="s">
        <v>53</v>
      </c>
      <c r="C260" s="105" t="s">
        <v>177</v>
      </c>
      <c r="D260" s="115" t="s">
        <v>735</v>
      </c>
      <c r="E260" s="115" t="s">
        <v>260</v>
      </c>
      <c r="F260" s="115" t="s">
        <v>298</v>
      </c>
      <c r="G260" s="115" t="s">
        <v>301</v>
      </c>
      <c r="H260" s="115"/>
      <c r="I260" s="203">
        <v>119.4</v>
      </c>
    </row>
    <row r="261" spans="1:9" s="116" customFormat="1" ht="29.25" customHeight="1">
      <c r="A261" s="210" t="s">
        <v>738</v>
      </c>
      <c r="B261" s="172" t="s">
        <v>53</v>
      </c>
      <c r="C261" s="105" t="s">
        <v>177</v>
      </c>
      <c r="D261" s="115" t="s">
        <v>735</v>
      </c>
      <c r="E261" s="115" t="s">
        <v>260</v>
      </c>
      <c r="F261" s="115" t="s">
        <v>298</v>
      </c>
      <c r="G261" s="115" t="s">
        <v>739</v>
      </c>
      <c r="H261" s="115"/>
      <c r="I261" s="203">
        <v>5.2</v>
      </c>
    </row>
    <row r="262" spans="1:9" s="116" customFormat="1" ht="30" customHeight="1">
      <c r="A262" s="173" t="s">
        <v>311</v>
      </c>
      <c r="B262" s="172" t="s">
        <v>53</v>
      </c>
      <c r="C262" s="105" t="s">
        <v>177</v>
      </c>
      <c r="D262" s="115" t="s">
        <v>735</v>
      </c>
      <c r="E262" s="115" t="s">
        <v>260</v>
      </c>
      <c r="F262" s="115" t="s">
        <v>298</v>
      </c>
      <c r="G262" s="115" t="s">
        <v>739</v>
      </c>
      <c r="H262" s="115">
        <v>240</v>
      </c>
      <c r="I262" s="203">
        <v>5.2</v>
      </c>
    </row>
    <row r="263" spans="1:9" s="116" customFormat="1" ht="30" customHeight="1">
      <c r="A263" s="173" t="s">
        <v>740</v>
      </c>
      <c r="B263" s="172" t="s">
        <v>53</v>
      </c>
      <c r="C263" s="105" t="s">
        <v>177</v>
      </c>
      <c r="D263" s="115" t="s">
        <v>735</v>
      </c>
      <c r="E263" s="115" t="s">
        <v>260</v>
      </c>
      <c r="F263" s="115" t="s">
        <v>298</v>
      </c>
      <c r="G263" s="115" t="s">
        <v>741</v>
      </c>
      <c r="H263" s="115"/>
      <c r="I263" s="203">
        <v>114.2</v>
      </c>
    </row>
    <row r="264" spans="1:9" s="116" customFormat="1" ht="29.25" customHeight="1">
      <c r="A264" s="173" t="s">
        <v>311</v>
      </c>
      <c r="B264" s="172" t="s">
        <v>53</v>
      </c>
      <c r="C264" s="105" t="s">
        <v>177</v>
      </c>
      <c r="D264" s="115" t="s">
        <v>735</v>
      </c>
      <c r="E264" s="115" t="s">
        <v>260</v>
      </c>
      <c r="F264" s="115" t="s">
        <v>298</v>
      </c>
      <c r="G264" s="115" t="s">
        <v>741</v>
      </c>
      <c r="H264" s="115" t="s">
        <v>312</v>
      </c>
      <c r="I264" s="203">
        <v>114.2</v>
      </c>
    </row>
    <row r="265" spans="1:9" s="116" customFormat="1" ht="18" customHeight="1">
      <c r="A265" s="212" t="s">
        <v>742</v>
      </c>
      <c r="B265" s="170" t="s">
        <v>53</v>
      </c>
      <c r="C265" s="103" t="s">
        <v>177</v>
      </c>
      <c r="D265" s="121" t="s">
        <v>735</v>
      </c>
      <c r="E265" s="121" t="s">
        <v>262</v>
      </c>
      <c r="F265" s="121" t="s">
        <v>300</v>
      </c>
      <c r="G265" s="121" t="s">
        <v>301</v>
      </c>
      <c r="H265" s="121"/>
      <c r="I265" s="201">
        <v>1595.8000000000002</v>
      </c>
    </row>
    <row r="266" spans="1:9" s="116" customFormat="1" ht="31.5" customHeight="1">
      <c r="A266" s="173" t="s">
        <v>743</v>
      </c>
      <c r="B266" s="172" t="s">
        <v>53</v>
      </c>
      <c r="C266" s="105" t="s">
        <v>177</v>
      </c>
      <c r="D266" s="115" t="s">
        <v>735</v>
      </c>
      <c r="E266" s="115" t="s">
        <v>262</v>
      </c>
      <c r="F266" s="115" t="s">
        <v>298</v>
      </c>
      <c r="G266" s="115" t="s">
        <v>301</v>
      </c>
      <c r="H266" s="115"/>
      <c r="I266" s="203">
        <v>1595.8000000000002</v>
      </c>
    </row>
    <row r="267" spans="1:9" s="116" customFormat="1" ht="60.75" customHeight="1">
      <c r="A267" s="210" t="s">
        <v>744</v>
      </c>
      <c r="B267" s="172" t="s">
        <v>53</v>
      </c>
      <c r="C267" s="105" t="s">
        <v>177</v>
      </c>
      <c r="D267" s="115" t="s">
        <v>735</v>
      </c>
      <c r="E267" s="115" t="s">
        <v>262</v>
      </c>
      <c r="F267" s="115" t="s">
        <v>298</v>
      </c>
      <c r="G267" s="115" t="s">
        <v>745</v>
      </c>
      <c r="H267" s="115"/>
      <c r="I267" s="203">
        <v>700</v>
      </c>
    </row>
    <row r="268" spans="1:9" s="116" customFormat="1" ht="29.25" customHeight="1">
      <c r="A268" s="173" t="s">
        <v>311</v>
      </c>
      <c r="B268" s="172" t="s">
        <v>53</v>
      </c>
      <c r="C268" s="105" t="s">
        <v>177</v>
      </c>
      <c r="D268" s="115" t="s">
        <v>735</v>
      </c>
      <c r="E268" s="115" t="s">
        <v>262</v>
      </c>
      <c r="F268" s="115" t="s">
        <v>298</v>
      </c>
      <c r="G268" s="115" t="s">
        <v>745</v>
      </c>
      <c r="H268" s="115">
        <v>240</v>
      </c>
      <c r="I268" s="203">
        <v>700</v>
      </c>
    </row>
    <row r="269" spans="1:9" s="116" customFormat="1" ht="31.5" customHeight="1">
      <c r="A269" s="210" t="s">
        <v>746</v>
      </c>
      <c r="B269" s="172" t="s">
        <v>53</v>
      </c>
      <c r="C269" s="105" t="s">
        <v>177</v>
      </c>
      <c r="D269" s="115" t="s">
        <v>735</v>
      </c>
      <c r="E269" s="115" t="s">
        <v>262</v>
      </c>
      <c r="F269" s="115" t="s">
        <v>298</v>
      </c>
      <c r="G269" s="115" t="s">
        <v>747</v>
      </c>
      <c r="H269" s="115"/>
      <c r="I269" s="203">
        <v>115.2</v>
      </c>
    </row>
    <row r="270" spans="1:9" s="116" customFormat="1" ht="27.75" customHeight="1">
      <c r="A270" s="173" t="s">
        <v>311</v>
      </c>
      <c r="B270" s="172" t="s">
        <v>53</v>
      </c>
      <c r="C270" s="105" t="s">
        <v>177</v>
      </c>
      <c r="D270" s="115" t="s">
        <v>735</v>
      </c>
      <c r="E270" s="115" t="s">
        <v>262</v>
      </c>
      <c r="F270" s="115" t="s">
        <v>298</v>
      </c>
      <c r="G270" s="115" t="s">
        <v>747</v>
      </c>
      <c r="H270" s="115">
        <v>240</v>
      </c>
      <c r="I270" s="203">
        <v>115.2</v>
      </c>
    </row>
    <row r="271" spans="1:9" s="116" customFormat="1" ht="60" customHeight="1">
      <c r="A271" s="210" t="s">
        <v>748</v>
      </c>
      <c r="B271" s="172" t="s">
        <v>53</v>
      </c>
      <c r="C271" s="105" t="s">
        <v>177</v>
      </c>
      <c r="D271" s="115" t="s">
        <v>735</v>
      </c>
      <c r="E271" s="115" t="s">
        <v>262</v>
      </c>
      <c r="F271" s="115" t="s">
        <v>298</v>
      </c>
      <c r="G271" s="115" t="s">
        <v>749</v>
      </c>
      <c r="H271" s="115"/>
      <c r="I271" s="203">
        <v>5.9</v>
      </c>
    </row>
    <row r="272" spans="1:9" s="116" customFormat="1" ht="29.25" customHeight="1">
      <c r="A272" s="173" t="s">
        <v>311</v>
      </c>
      <c r="B272" s="172" t="s">
        <v>53</v>
      </c>
      <c r="C272" s="105" t="s">
        <v>177</v>
      </c>
      <c r="D272" s="115" t="s">
        <v>735</v>
      </c>
      <c r="E272" s="115" t="s">
        <v>262</v>
      </c>
      <c r="F272" s="115" t="s">
        <v>298</v>
      </c>
      <c r="G272" s="115" t="s">
        <v>749</v>
      </c>
      <c r="H272" s="115">
        <v>240</v>
      </c>
      <c r="I272" s="203">
        <v>5.9</v>
      </c>
    </row>
    <row r="273" spans="1:9" s="116" customFormat="1" ht="30.75" customHeight="1">
      <c r="A273" s="210" t="s">
        <v>750</v>
      </c>
      <c r="B273" s="172" t="s">
        <v>53</v>
      </c>
      <c r="C273" s="105" t="s">
        <v>177</v>
      </c>
      <c r="D273" s="115" t="s">
        <v>735</v>
      </c>
      <c r="E273" s="115" t="s">
        <v>262</v>
      </c>
      <c r="F273" s="115" t="s">
        <v>298</v>
      </c>
      <c r="G273" s="115" t="s">
        <v>751</v>
      </c>
      <c r="H273" s="115"/>
      <c r="I273" s="203">
        <v>774.7</v>
      </c>
    </row>
    <row r="274" spans="1:9" s="116" customFormat="1" ht="32.25" customHeight="1">
      <c r="A274" s="173" t="s">
        <v>311</v>
      </c>
      <c r="B274" s="172" t="s">
        <v>53</v>
      </c>
      <c r="C274" s="105" t="s">
        <v>177</v>
      </c>
      <c r="D274" s="115" t="s">
        <v>735</v>
      </c>
      <c r="E274" s="115" t="s">
        <v>262</v>
      </c>
      <c r="F274" s="115" t="s">
        <v>298</v>
      </c>
      <c r="G274" s="115" t="s">
        <v>751</v>
      </c>
      <c r="H274" s="115">
        <v>240</v>
      </c>
      <c r="I274" s="203">
        <v>774.7</v>
      </c>
    </row>
    <row r="275" spans="1:9" s="116" customFormat="1" ht="31.5" customHeight="1">
      <c r="A275" s="169" t="s">
        <v>785</v>
      </c>
      <c r="B275" s="170" t="s">
        <v>53</v>
      </c>
      <c r="C275" s="103" t="s">
        <v>177</v>
      </c>
      <c r="D275" s="103" t="s">
        <v>786</v>
      </c>
      <c r="E275" s="103" t="s">
        <v>299</v>
      </c>
      <c r="F275" s="103" t="s">
        <v>300</v>
      </c>
      <c r="G275" s="103" t="s">
        <v>301</v>
      </c>
      <c r="H275" s="115"/>
      <c r="I275" s="201">
        <v>6118.1</v>
      </c>
    </row>
    <row r="276" spans="1:9" s="116" customFormat="1" ht="27" customHeight="1">
      <c r="A276" s="212" t="s">
        <v>957</v>
      </c>
      <c r="B276" s="170" t="s">
        <v>53</v>
      </c>
      <c r="C276" s="103" t="s">
        <v>177</v>
      </c>
      <c r="D276" s="121" t="s">
        <v>786</v>
      </c>
      <c r="E276" s="121" t="s">
        <v>262</v>
      </c>
      <c r="F276" s="121" t="s">
        <v>300</v>
      </c>
      <c r="G276" s="121" t="s">
        <v>301</v>
      </c>
      <c r="H276" s="115"/>
      <c r="I276" s="201">
        <v>6118.1</v>
      </c>
    </row>
    <row r="277" spans="1:9" ht="18.75" customHeight="1">
      <c r="A277" s="173" t="s">
        <v>788</v>
      </c>
      <c r="B277" s="172" t="s">
        <v>53</v>
      </c>
      <c r="C277" s="105" t="s">
        <v>177</v>
      </c>
      <c r="D277" s="105" t="s">
        <v>786</v>
      </c>
      <c r="E277" s="105" t="s">
        <v>262</v>
      </c>
      <c r="F277" s="105" t="s">
        <v>298</v>
      </c>
      <c r="G277" s="105" t="s">
        <v>301</v>
      </c>
      <c r="H277" s="119"/>
      <c r="I277" s="203">
        <v>6118.1</v>
      </c>
    </row>
    <row r="278" spans="1:9" s="116" customFormat="1" ht="75" customHeight="1">
      <c r="A278" s="173" t="s">
        <v>801</v>
      </c>
      <c r="B278" s="172" t="s">
        <v>53</v>
      </c>
      <c r="C278" s="105" t="s">
        <v>177</v>
      </c>
      <c r="D278" s="105" t="s">
        <v>786</v>
      </c>
      <c r="E278" s="105" t="s">
        <v>262</v>
      </c>
      <c r="F278" s="105" t="s">
        <v>298</v>
      </c>
      <c r="G278" s="105" t="s">
        <v>802</v>
      </c>
      <c r="H278" s="119"/>
      <c r="I278" s="203">
        <v>6118.1</v>
      </c>
    </row>
    <row r="279" spans="1:9" s="116" customFormat="1" ht="21" customHeight="1">
      <c r="A279" s="173" t="s">
        <v>352</v>
      </c>
      <c r="B279" s="172" t="s">
        <v>53</v>
      </c>
      <c r="C279" s="105" t="s">
        <v>177</v>
      </c>
      <c r="D279" s="105" t="s">
        <v>786</v>
      </c>
      <c r="E279" s="105" t="s">
        <v>262</v>
      </c>
      <c r="F279" s="105" t="s">
        <v>298</v>
      </c>
      <c r="G279" s="105" t="s">
        <v>802</v>
      </c>
      <c r="H279" s="119">
        <v>120</v>
      </c>
      <c r="I279" s="203">
        <v>4390.5</v>
      </c>
    </row>
    <row r="280" spans="1:9" s="116" customFormat="1" ht="28.5" customHeight="1">
      <c r="A280" s="173" t="s">
        <v>311</v>
      </c>
      <c r="B280" s="172" t="s">
        <v>53</v>
      </c>
      <c r="C280" s="105" t="s">
        <v>177</v>
      </c>
      <c r="D280" s="105" t="s">
        <v>786</v>
      </c>
      <c r="E280" s="105" t="s">
        <v>262</v>
      </c>
      <c r="F280" s="105" t="s">
        <v>298</v>
      </c>
      <c r="G280" s="105" t="s">
        <v>802</v>
      </c>
      <c r="H280" s="119">
        <v>240</v>
      </c>
      <c r="I280" s="203">
        <v>1727.6</v>
      </c>
    </row>
    <row r="281" spans="1:9" s="143" customFormat="1" ht="12.75" customHeight="1">
      <c r="A281" s="169" t="s">
        <v>820</v>
      </c>
      <c r="B281" s="170" t="s">
        <v>53</v>
      </c>
      <c r="C281" s="103" t="s">
        <v>177</v>
      </c>
      <c r="D281" s="103" t="s">
        <v>821</v>
      </c>
      <c r="E281" s="103" t="s">
        <v>299</v>
      </c>
      <c r="F281" s="103" t="s">
        <v>300</v>
      </c>
      <c r="G281" s="103" t="s">
        <v>301</v>
      </c>
      <c r="H281" s="139"/>
      <c r="I281" s="201">
        <v>1461.7999999999997</v>
      </c>
    </row>
    <row r="282" spans="1:9" s="143" customFormat="1" ht="12.75" customHeight="1">
      <c r="A282" s="212" t="s">
        <v>788</v>
      </c>
      <c r="B282" s="170" t="s">
        <v>53</v>
      </c>
      <c r="C282" s="103" t="s">
        <v>177</v>
      </c>
      <c r="D282" s="121" t="s">
        <v>821</v>
      </c>
      <c r="E282" s="121" t="s">
        <v>634</v>
      </c>
      <c r="F282" s="121" t="s">
        <v>300</v>
      </c>
      <c r="G282" s="121" t="s">
        <v>301</v>
      </c>
      <c r="H282" s="121"/>
      <c r="I282" s="201">
        <v>1461.7999999999997</v>
      </c>
    </row>
    <row r="283" spans="1:9" ht="12.75" customHeight="1">
      <c r="A283" s="173" t="s">
        <v>788</v>
      </c>
      <c r="B283" s="172" t="s">
        <v>53</v>
      </c>
      <c r="C283" s="105" t="s">
        <v>177</v>
      </c>
      <c r="D283" s="105" t="s">
        <v>821</v>
      </c>
      <c r="E283" s="105" t="s">
        <v>634</v>
      </c>
      <c r="F283" s="115" t="s">
        <v>298</v>
      </c>
      <c r="G283" s="115" t="s">
        <v>301</v>
      </c>
      <c r="H283" s="115"/>
      <c r="I283" s="203">
        <v>1461.7999999999997</v>
      </c>
    </row>
    <row r="284" spans="1:9" ht="12.75" customHeight="1">
      <c r="A284" s="173" t="s">
        <v>958</v>
      </c>
      <c r="B284" s="172" t="s">
        <v>53</v>
      </c>
      <c r="C284" s="105" t="s">
        <v>177</v>
      </c>
      <c r="D284" s="105" t="s">
        <v>821</v>
      </c>
      <c r="E284" s="105" t="s">
        <v>634</v>
      </c>
      <c r="F284" s="115" t="s">
        <v>298</v>
      </c>
      <c r="G284" s="105" t="s">
        <v>836</v>
      </c>
      <c r="H284" s="119"/>
      <c r="I284" s="203">
        <v>1068</v>
      </c>
    </row>
    <row r="285" spans="1:9" ht="30" customHeight="1">
      <c r="A285" s="173" t="s">
        <v>311</v>
      </c>
      <c r="B285" s="172" t="s">
        <v>53</v>
      </c>
      <c r="C285" s="105" t="s">
        <v>177</v>
      </c>
      <c r="D285" s="105" t="s">
        <v>821</v>
      </c>
      <c r="E285" s="105" t="s">
        <v>634</v>
      </c>
      <c r="F285" s="115" t="s">
        <v>298</v>
      </c>
      <c r="G285" s="105" t="s">
        <v>836</v>
      </c>
      <c r="H285" s="119">
        <v>240</v>
      </c>
      <c r="I285" s="203">
        <v>978</v>
      </c>
    </row>
    <row r="286" spans="1:9" ht="18.75" customHeight="1">
      <c r="A286" s="173" t="s">
        <v>550</v>
      </c>
      <c r="B286" s="172" t="s">
        <v>53</v>
      </c>
      <c r="C286" s="105" t="s">
        <v>177</v>
      </c>
      <c r="D286" s="105" t="s">
        <v>821</v>
      </c>
      <c r="E286" s="105" t="s">
        <v>634</v>
      </c>
      <c r="F286" s="115" t="s">
        <v>298</v>
      </c>
      <c r="G286" s="105" t="s">
        <v>836</v>
      </c>
      <c r="H286" s="119">
        <v>350</v>
      </c>
      <c r="I286" s="203">
        <v>90</v>
      </c>
    </row>
    <row r="287" spans="1:9" ht="15.75" customHeight="1">
      <c r="A287" s="173" t="s">
        <v>847</v>
      </c>
      <c r="B287" s="172">
        <v>110</v>
      </c>
      <c r="C287" s="105" t="s">
        <v>177</v>
      </c>
      <c r="D287" s="105" t="s">
        <v>821</v>
      </c>
      <c r="E287" s="105" t="s">
        <v>634</v>
      </c>
      <c r="F287" s="115" t="s">
        <v>298</v>
      </c>
      <c r="G287" s="105" t="s">
        <v>848</v>
      </c>
      <c r="H287" s="119"/>
      <c r="I287" s="203">
        <v>130</v>
      </c>
    </row>
    <row r="288" spans="1:9" ht="15.75" customHeight="1" hidden="1">
      <c r="A288" s="173" t="s">
        <v>849</v>
      </c>
      <c r="B288" s="172">
        <v>110</v>
      </c>
      <c r="C288" s="105" t="s">
        <v>177</v>
      </c>
      <c r="D288" s="105" t="s">
        <v>821</v>
      </c>
      <c r="E288" s="105" t="s">
        <v>634</v>
      </c>
      <c r="F288" s="115" t="s">
        <v>298</v>
      </c>
      <c r="G288" s="105" t="s">
        <v>848</v>
      </c>
      <c r="H288" s="119">
        <v>830</v>
      </c>
      <c r="I288" s="205"/>
    </row>
    <row r="289" spans="1:9" ht="15.75" customHeight="1">
      <c r="A289" s="173" t="s">
        <v>387</v>
      </c>
      <c r="B289" s="172">
        <v>110</v>
      </c>
      <c r="C289" s="105" t="s">
        <v>177</v>
      </c>
      <c r="D289" s="105" t="s">
        <v>821</v>
      </c>
      <c r="E289" s="105" t="s">
        <v>634</v>
      </c>
      <c r="F289" s="115" t="s">
        <v>298</v>
      </c>
      <c r="G289" s="105" t="s">
        <v>848</v>
      </c>
      <c r="H289" s="119">
        <v>850</v>
      </c>
      <c r="I289" s="205">
        <v>130</v>
      </c>
    </row>
    <row r="290" spans="1:9" ht="47.25" customHeight="1" hidden="1">
      <c r="A290" s="173" t="s">
        <v>852</v>
      </c>
      <c r="B290" s="172">
        <v>110</v>
      </c>
      <c r="C290" s="105" t="s">
        <v>177</v>
      </c>
      <c r="D290" s="105" t="s">
        <v>821</v>
      </c>
      <c r="E290" s="105" t="s">
        <v>634</v>
      </c>
      <c r="F290" s="115" t="s">
        <v>298</v>
      </c>
      <c r="G290" s="105" t="s">
        <v>853</v>
      </c>
      <c r="H290" s="119"/>
      <c r="I290" s="205">
        <v>0</v>
      </c>
    </row>
    <row r="291" spans="1:9" ht="32.25" customHeight="1" hidden="1">
      <c r="A291" s="173" t="s">
        <v>311</v>
      </c>
      <c r="B291" s="172">
        <v>110</v>
      </c>
      <c r="C291" s="105" t="s">
        <v>177</v>
      </c>
      <c r="D291" s="105" t="s">
        <v>821</v>
      </c>
      <c r="E291" s="105" t="s">
        <v>634</v>
      </c>
      <c r="F291" s="115" t="s">
        <v>298</v>
      </c>
      <c r="G291" s="105" t="s">
        <v>853</v>
      </c>
      <c r="H291" s="119">
        <v>240</v>
      </c>
      <c r="I291" s="205"/>
    </row>
    <row r="292" spans="1:9" ht="17.25" customHeight="1" hidden="1">
      <c r="A292" s="173" t="s">
        <v>862</v>
      </c>
      <c r="B292" s="172">
        <v>110</v>
      </c>
      <c r="C292" s="105" t="s">
        <v>177</v>
      </c>
      <c r="D292" s="105" t="s">
        <v>821</v>
      </c>
      <c r="E292" s="105" t="s">
        <v>634</v>
      </c>
      <c r="F292" s="115" t="s">
        <v>298</v>
      </c>
      <c r="G292" s="105" t="s">
        <v>863</v>
      </c>
      <c r="H292" s="119"/>
      <c r="I292" s="203">
        <v>0</v>
      </c>
    </row>
    <row r="293" spans="1:9" ht="29.25" customHeight="1" hidden="1">
      <c r="A293" s="173" t="s">
        <v>311</v>
      </c>
      <c r="B293" s="172">
        <v>110</v>
      </c>
      <c r="C293" s="105" t="s">
        <v>177</v>
      </c>
      <c r="D293" s="105" t="s">
        <v>821</v>
      </c>
      <c r="E293" s="105" t="s">
        <v>634</v>
      </c>
      <c r="F293" s="115" t="s">
        <v>298</v>
      </c>
      <c r="G293" s="105" t="s">
        <v>863</v>
      </c>
      <c r="H293" s="119">
        <v>240</v>
      </c>
      <c r="I293" s="203"/>
    </row>
    <row r="294" spans="1:9" s="116" customFormat="1" ht="21" customHeight="1">
      <c r="A294" s="168" t="s">
        <v>384</v>
      </c>
      <c r="B294" s="172" t="s">
        <v>53</v>
      </c>
      <c r="C294" s="105" t="s">
        <v>177</v>
      </c>
      <c r="D294" s="105" t="s">
        <v>821</v>
      </c>
      <c r="E294" s="105" t="s">
        <v>634</v>
      </c>
      <c r="F294" s="105" t="s">
        <v>298</v>
      </c>
      <c r="G294" s="105" t="s">
        <v>385</v>
      </c>
      <c r="H294" s="119"/>
      <c r="I294" s="203">
        <v>113.79999999999961</v>
      </c>
    </row>
    <row r="295" spans="1:9" s="116" customFormat="1" ht="18" customHeight="1">
      <c r="A295" s="173" t="s">
        <v>386</v>
      </c>
      <c r="B295" s="172" t="s">
        <v>53</v>
      </c>
      <c r="C295" s="105" t="s">
        <v>177</v>
      </c>
      <c r="D295" s="105" t="s">
        <v>821</v>
      </c>
      <c r="E295" s="105" t="s">
        <v>634</v>
      </c>
      <c r="F295" s="105" t="s">
        <v>298</v>
      </c>
      <c r="G295" s="105" t="s">
        <v>385</v>
      </c>
      <c r="H295" s="119">
        <v>110</v>
      </c>
      <c r="I295" s="203">
        <v>110.39999999999964</v>
      </c>
    </row>
    <row r="296" spans="1:9" s="116" customFormat="1" ht="30" customHeight="1">
      <c r="A296" s="173" t="s">
        <v>311</v>
      </c>
      <c r="B296" s="172" t="s">
        <v>53</v>
      </c>
      <c r="C296" s="105" t="s">
        <v>177</v>
      </c>
      <c r="D296" s="105" t="s">
        <v>821</v>
      </c>
      <c r="E296" s="105" t="s">
        <v>634</v>
      </c>
      <c r="F296" s="105" t="s">
        <v>298</v>
      </c>
      <c r="G296" s="105" t="s">
        <v>385</v>
      </c>
      <c r="H296" s="119">
        <v>240</v>
      </c>
      <c r="I296" s="203">
        <v>1.7999999999999885</v>
      </c>
    </row>
    <row r="297" spans="1:9" s="116" customFormat="1" ht="18" customHeight="1">
      <c r="A297" s="173" t="s">
        <v>387</v>
      </c>
      <c r="B297" s="172" t="s">
        <v>53</v>
      </c>
      <c r="C297" s="105" t="s">
        <v>177</v>
      </c>
      <c r="D297" s="105" t="s">
        <v>821</v>
      </c>
      <c r="E297" s="105" t="s">
        <v>634</v>
      </c>
      <c r="F297" s="105" t="s">
        <v>298</v>
      </c>
      <c r="G297" s="105" t="s">
        <v>385</v>
      </c>
      <c r="H297" s="119">
        <v>850</v>
      </c>
      <c r="I297" s="203">
        <v>1.6</v>
      </c>
    </row>
    <row r="298" spans="1:9" s="116" customFormat="1" ht="60" customHeight="1">
      <c r="A298" s="173" t="s">
        <v>1016</v>
      </c>
      <c r="B298" s="172" t="s">
        <v>53</v>
      </c>
      <c r="C298" s="105" t="s">
        <v>177</v>
      </c>
      <c r="D298" s="105" t="s">
        <v>821</v>
      </c>
      <c r="E298" s="105" t="s">
        <v>634</v>
      </c>
      <c r="F298" s="105" t="s">
        <v>298</v>
      </c>
      <c r="G298" s="105" t="s">
        <v>1015</v>
      </c>
      <c r="H298" s="119"/>
      <c r="I298" s="203">
        <v>100</v>
      </c>
    </row>
    <row r="299" spans="1:9" s="116" customFormat="1" ht="30" customHeight="1">
      <c r="A299" s="173" t="s">
        <v>311</v>
      </c>
      <c r="B299" s="172" t="s">
        <v>53</v>
      </c>
      <c r="C299" s="105" t="s">
        <v>177</v>
      </c>
      <c r="D299" s="105" t="s">
        <v>821</v>
      </c>
      <c r="E299" s="105" t="s">
        <v>634</v>
      </c>
      <c r="F299" s="105" t="s">
        <v>298</v>
      </c>
      <c r="G299" s="105" t="s">
        <v>1015</v>
      </c>
      <c r="H299" s="119">
        <v>240</v>
      </c>
      <c r="I299" s="203">
        <v>100</v>
      </c>
    </row>
    <row r="300" spans="1:9" s="116" customFormat="1" ht="30" customHeight="1">
      <c r="A300" s="173" t="s">
        <v>1380</v>
      </c>
      <c r="B300" s="172" t="s">
        <v>53</v>
      </c>
      <c r="C300" s="105" t="s">
        <v>177</v>
      </c>
      <c r="D300" s="105" t="s">
        <v>821</v>
      </c>
      <c r="E300" s="105" t="s">
        <v>634</v>
      </c>
      <c r="F300" s="105" t="s">
        <v>298</v>
      </c>
      <c r="G300" s="105" t="s">
        <v>1378</v>
      </c>
      <c r="H300" s="119"/>
      <c r="I300" s="203">
        <v>50</v>
      </c>
    </row>
    <row r="301" spans="1:9" s="116" customFormat="1" ht="21" customHeight="1">
      <c r="A301" s="173" t="s">
        <v>1379</v>
      </c>
      <c r="B301" s="172" t="s">
        <v>53</v>
      </c>
      <c r="C301" s="105" t="s">
        <v>177</v>
      </c>
      <c r="D301" s="105" t="s">
        <v>821</v>
      </c>
      <c r="E301" s="105" t="s">
        <v>634</v>
      </c>
      <c r="F301" s="105" t="s">
        <v>298</v>
      </c>
      <c r="G301" s="105" t="s">
        <v>1378</v>
      </c>
      <c r="H301" s="119">
        <v>450</v>
      </c>
      <c r="I301" s="203">
        <v>50</v>
      </c>
    </row>
    <row r="302" spans="1:9" s="116" customFormat="1" ht="16.5" customHeight="1">
      <c r="A302" s="169" t="s">
        <v>178</v>
      </c>
      <c r="B302" s="170" t="s">
        <v>53</v>
      </c>
      <c r="C302" s="103" t="s">
        <v>179</v>
      </c>
      <c r="D302" s="121"/>
      <c r="E302" s="121"/>
      <c r="F302" s="121"/>
      <c r="G302" s="121"/>
      <c r="H302" s="121"/>
      <c r="I302" s="201">
        <v>333.9</v>
      </c>
    </row>
    <row r="303" spans="1:9" s="116" customFormat="1" ht="33.75" customHeight="1">
      <c r="A303" s="169" t="s">
        <v>180</v>
      </c>
      <c r="B303" s="170" t="s">
        <v>53</v>
      </c>
      <c r="C303" s="103" t="s">
        <v>181</v>
      </c>
      <c r="D303" s="121"/>
      <c r="E303" s="121"/>
      <c r="F303" s="121"/>
      <c r="G303" s="121"/>
      <c r="H303" s="121"/>
      <c r="I303" s="201">
        <v>333.9</v>
      </c>
    </row>
    <row r="304" spans="1:9" s="116" customFormat="1" ht="32.25" customHeight="1">
      <c r="A304" s="169" t="s">
        <v>270</v>
      </c>
      <c r="B304" s="170" t="s">
        <v>53</v>
      </c>
      <c r="C304" s="103" t="s">
        <v>181</v>
      </c>
      <c r="D304" s="121" t="s">
        <v>693</v>
      </c>
      <c r="E304" s="121" t="s">
        <v>299</v>
      </c>
      <c r="F304" s="121" t="s">
        <v>300</v>
      </c>
      <c r="G304" s="121" t="s">
        <v>301</v>
      </c>
      <c r="H304" s="121"/>
      <c r="I304" s="201">
        <v>333.9</v>
      </c>
    </row>
    <row r="305" spans="1:9" s="116" customFormat="1" ht="70.5" customHeight="1">
      <c r="A305" s="212" t="s">
        <v>700</v>
      </c>
      <c r="B305" s="170" t="s">
        <v>53</v>
      </c>
      <c r="C305" s="103" t="s">
        <v>181</v>
      </c>
      <c r="D305" s="121" t="s">
        <v>693</v>
      </c>
      <c r="E305" s="121" t="s">
        <v>260</v>
      </c>
      <c r="F305" s="121" t="s">
        <v>300</v>
      </c>
      <c r="G305" s="121" t="s">
        <v>301</v>
      </c>
      <c r="H305" s="121"/>
      <c r="I305" s="201">
        <v>333.9</v>
      </c>
    </row>
    <row r="306" spans="1:9" s="116" customFormat="1" ht="28.5" customHeight="1">
      <c r="A306" s="173" t="s">
        <v>701</v>
      </c>
      <c r="B306" s="172" t="s">
        <v>53</v>
      </c>
      <c r="C306" s="105" t="s">
        <v>181</v>
      </c>
      <c r="D306" s="115" t="s">
        <v>693</v>
      </c>
      <c r="E306" s="115" t="s">
        <v>260</v>
      </c>
      <c r="F306" s="115" t="s">
        <v>298</v>
      </c>
      <c r="G306" s="115" t="s">
        <v>301</v>
      </c>
      <c r="H306" s="115"/>
      <c r="I306" s="203">
        <v>135</v>
      </c>
    </row>
    <row r="307" spans="1:9" s="116" customFormat="1" ht="16.5" customHeight="1">
      <c r="A307" s="210" t="s">
        <v>702</v>
      </c>
      <c r="B307" s="172" t="s">
        <v>53</v>
      </c>
      <c r="C307" s="105" t="s">
        <v>181</v>
      </c>
      <c r="D307" s="115" t="s">
        <v>693</v>
      </c>
      <c r="E307" s="115" t="s">
        <v>260</v>
      </c>
      <c r="F307" s="115" t="s">
        <v>298</v>
      </c>
      <c r="G307" s="115" t="s">
        <v>703</v>
      </c>
      <c r="H307" s="115"/>
      <c r="I307" s="203">
        <v>115</v>
      </c>
    </row>
    <row r="308" spans="1:9" s="116" customFormat="1" ht="29.25" customHeight="1">
      <c r="A308" s="173" t="s">
        <v>311</v>
      </c>
      <c r="B308" s="172" t="s">
        <v>53</v>
      </c>
      <c r="C308" s="105" t="s">
        <v>181</v>
      </c>
      <c r="D308" s="115" t="s">
        <v>693</v>
      </c>
      <c r="E308" s="115" t="s">
        <v>260</v>
      </c>
      <c r="F308" s="115" t="s">
        <v>298</v>
      </c>
      <c r="G308" s="115" t="s">
        <v>703</v>
      </c>
      <c r="H308" s="115">
        <v>240</v>
      </c>
      <c r="I308" s="203">
        <v>115</v>
      </c>
    </row>
    <row r="309" spans="1:9" s="116" customFormat="1" ht="27.75" customHeight="1">
      <c r="A309" s="210" t="s">
        <v>705</v>
      </c>
      <c r="B309" s="172" t="s">
        <v>53</v>
      </c>
      <c r="C309" s="105" t="s">
        <v>181</v>
      </c>
      <c r="D309" s="115" t="s">
        <v>693</v>
      </c>
      <c r="E309" s="115" t="s">
        <v>260</v>
      </c>
      <c r="F309" s="115" t="s">
        <v>298</v>
      </c>
      <c r="G309" s="115" t="s">
        <v>706</v>
      </c>
      <c r="H309" s="115"/>
      <c r="I309" s="203">
        <v>20</v>
      </c>
    </row>
    <row r="310" spans="1:9" s="116" customFormat="1" ht="27.75" customHeight="1">
      <c r="A310" s="173" t="s">
        <v>311</v>
      </c>
      <c r="B310" s="172" t="s">
        <v>53</v>
      </c>
      <c r="C310" s="105" t="s">
        <v>181</v>
      </c>
      <c r="D310" s="115" t="s">
        <v>693</v>
      </c>
      <c r="E310" s="115" t="s">
        <v>260</v>
      </c>
      <c r="F310" s="115" t="s">
        <v>298</v>
      </c>
      <c r="G310" s="115" t="s">
        <v>706</v>
      </c>
      <c r="H310" s="115">
        <v>240</v>
      </c>
      <c r="I310" s="203">
        <v>20</v>
      </c>
    </row>
    <row r="311" spans="1:9" s="116" customFormat="1" ht="18" customHeight="1">
      <c r="A311" s="173" t="s">
        <v>707</v>
      </c>
      <c r="B311" s="172" t="s">
        <v>53</v>
      </c>
      <c r="C311" s="105" t="s">
        <v>181</v>
      </c>
      <c r="D311" s="115" t="s">
        <v>693</v>
      </c>
      <c r="E311" s="115" t="s">
        <v>260</v>
      </c>
      <c r="F311" s="115" t="s">
        <v>326</v>
      </c>
      <c r="G311" s="115" t="s">
        <v>301</v>
      </c>
      <c r="H311" s="115"/>
      <c r="I311" s="203">
        <v>36.6</v>
      </c>
    </row>
    <row r="312" spans="1:9" s="120" customFormat="1" ht="29.25" customHeight="1">
      <c r="A312" s="210" t="s">
        <v>959</v>
      </c>
      <c r="B312" s="172" t="s">
        <v>53</v>
      </c>
      <c r="C312" s="105" t="s">
        <v>181</v>
      </c>
      <c r="D312" s="115" t="s">
        <v>693</v>
      </c>
      <c r="E312" s="115" t="s">
        <v>260</v>
      </c>
      <c r="F312" s="115" t="s">
        <v>326</v>
      </c>
      <c r="G312" s="115" t="s">
        <v>709</v>
      </c>
      <c r="H312" s="115"/>
      <c r="I312" s="203">
        <v>36.6</v>
      </c>
    </row>
    <row r="313" spans="1:9" s="120" customFormat="1" ht="27" customHeight="1">
      <c r="A313" s="173" t="s">
        <v>311</v>
      </c>
      <c r="B313" s="172" t="s">
        <v>53</v>
      </c>
      <c r="C313" s="105" t="s">
        <v>181</v>
      </c>
      <c r="D313" s="115" t="s">
        <v>693</v>
      </c>
      <c r="E313" s="115" t="s">
        <v>260</v>
      </c>
      <c r="F313" s="115" t="s">
        <v>326</v>
      </c>
      <c r="G313" s="115" t="s">
        <v>709</v>
      </c>
      <c r="H313" s="115">
        <v>240</v>
      </c>
      <c r="I313" s="203">
        <v>36.6</v>
      </c>
    </row>
    <row r="314" spans="1:9" s="116" customFormat="1" ht="27.75" customHeight="1">
      <c r="A314" s="173" t="s">
        <v>710</v>
      </c>
      <c r="B314" s="172" t="s">
        <v>53</v>
      </c>
      <c r="C314" s="105" t="s">
        <v>181</v>
      </c>
      <c r="D314" s="115" t="s">
        <v>693</v>
      </c>
      <c r="E314" s="115" t="s">
        <v>260</v>
      </c>
      <c r="F314" s="115" t="s">
        <v>365</v>
      </c>
      <c r="G314" s="115" t="s">
        <v>301</v>
      </c>
      <c r="H314" s="115"/>
      <c r="I314" s="203">
        <v>162.29999999999998</v>
      </c>
    </row>
    <row r="315" spans="1:9" s="116" customFormat="1" ht="30" customHeight="1">
      <c r="A315" s="210" t="s">
        <v>711</v>
      </c>
      <c r="B315" s="172" t="s">
        <v>53</v>
      </c>
      <c r="C315" s="105" t="s">
        <v>181</v>
      </c>
      <c r="D315" s="115" t="s">
        <v>693</v>
      </c>
      <c r="E315" s="115" t="s">
        <v>260</v>
      </c>
      <c r="F315" s="115" t="s">
        <v>365</v>
      </c>
      <c r="G315" s="115" t="s">
        <v>712</v>
      </c>
      <c r="H315" s="115"/>
      <c r="I315" s="203">
        <v>0</v>
      </c>
    </row>
    <row r="316" spans="1:9" s="116" customFormat="1" ht="31.5" customHeight="1">
      <c r="A316" s="173" t="s">
        <v>311</v>
      </c>
      <c r="B316" s="172" t="s">
        <v>53</v>
      </c>
      <c r="C316" s="105" t="s">
        <v>181</v>
      </c>
      <c r="D316" s="115" t="s">
        <v>693</v>
      </c>
      <c r="E316" s="115" t="s">
        <v>260</v>
      </c>
      <c r="F316" s="115" t="s">
        <v>365</v>
      </c>
      <c r="G316" s="115" t="s">
        <v>712</v>
      </c>
      <c r="H316" s="115">
        <v>240</v>
      </c>
      <c r="I316" s="203">
        <v>0</v>
      </c>
    </row>
    <row r="317" spans="1:9" s="120" customFormat="1" ht="48" customHeight="1">
      <c r="A317" s="210" t="s">
        <v>713</v>
      </c>
      <c r="B317" s="172" t="s">
        <v>53</v>
      </c>
      <c r="C317" s="105" t="s">
        <v>181</v>
      </c>
      <c r="D317" s="115" t="s">
        <v>693</v>
      </c>
      <c r="E317" s="115" t="s">
        <v>260</v>
      </c>
      <c r="F317" s="115" t="s">
        <v>365</v>
      </c>
      <c r="G317" s="115" t="s">
        <v>714</v>
      </c>
      <c r="H317" s="115"/>
      <c r="I317" s="203">
        <v>15.7</v>
      </c>
    </row>
    <row r="318" spans="1:9" s="120" customFormat="1" ht="27" customHeight="1">
      <c r="A318" s="173" t="s">
        <v>311</v>
      </c>
      <c r="B318" s="172" t="s">
        <v>53</v>
      </c>
      <c r="C318" s="105" t="s">
        <v>181</v>
      </c>
      <c r="D318" s="115" t="s">
        <v>693</v>
      </c>
      <c r="E318" s="115" t="s">
        <v>260</v>
      </c>
      <c r="F318" s="115" t="s">
        <v>365</v>
      </c>
      <c r="G318" s="115" t="s">
        <v>714</v>
      </c>
      <c r="H318" s="115">
        <v>240</v>
      </c>
      <c r="I318" s="203">
        <v>15.7</v>
      </c>
    </row>
    <row r="319" spans="1:9" s="120" customFormat="1" ht="17.25" customHeight="1">
      <c r="A319" s="210" t="s">
        <v>715</v>
      </c>
      <c r="B319" s="172" t="s">
        <v>53</v>
      </c>
      <c r="C319" s="105" t="s">
        <v>181</v>
      </c>
      <c r="D319" s="115" t="s">
        <v>693</v>
      </c>
      <c r="E319" s="115" t="s">
        <v>260</v>
      </c>
      <c r="F319" s="115" t="s">
        <v>365</v>
      </c>
      <c r="G319" s="115" t="s">
        <v>716</v>
      </c>
      <c r="H319" s="115"/>
      <c r="I319" s="203">
        <v>146.6</v>
      </c>
    </row>
    <row r="320" spans="1:9" s="120" customFormat="1" ht="26.25" customHeight="1">
      <c r="A320" s="173" t="s">
        <v>311</v>
      </c>
      <c r="B320" s="172" t="s">
        <v>53</v>
      </c>
      <c r="C320" s="105" t="s">
        <v>181</v>
      </c>
      <c r="D320" s="115" t="s">
        <v>693</v>
      </c>
      <c r="E320" s="115" t="s">
        <v>260</v>
      </c>
      <c r="F320" s="115" t="s">
        <v>365</v>
      </c>
      <c r="G320" s="115" t="s">
        <v>716</v>
      </c>
      <c r="H320" s="115">
        <v>240</v>
      </c>
      <c r="I320" s="203">
        <v>146.6</v>
      </c>
    </row>
    <row r="321" spans="1:9" s="116" customFormat="1" ht="24" customHeight="1" hidden="1">
      <c r="A321" s="169" t="s">
        <v>820</v>
      </c>
      <c r="B321" s="170">
        <v>110</v>
      </c>
      <c r="C321" s="103" t="s">
        <v>181</v>
      </c>
      <c r="D321" s="121" t="s">
        <v>821</v>
      </c>
      <c r="E321" s="121" t="s">
        <v>299</v>
      </c>
      <c r="F321" s="121" t="s">
        <v>300</v>
      </c>
      <c r="G321" s="121" t="s">
        <v>301</v>
      </c>
      <c r="H321" s="121"/>
      <c r="I321" s="201">
        <v>0</v>
      </c>
    </row>
    <row r="322" spans="1:9" s="116" customFormat="1" ht="25.5" customHeight="1" hidden="1">
      <c r="A322" s="212" t="s">
        <v>788</v>
      </c>
      <c r="B322" s="170">
        <v>110</v>
      </c>
      <c r="C322" s="103" t="s">
        <v>181</v>
      </c>
      <c r="D322" s="121" t="s">
        <v>821</v>
      </c>
      <c r="E322" s="121" t="s">
        <v>634</v>
      </c>
      <c r="F322" s="121" t="s">
        <v>300</v>
      </c>
      <c r="G322" s="121" t="s">
        <v>301</v>
      </c>
      <c r="H322" s="121"/>
      <c r="I322" s="201">
        <v>0</v>
      </c>
    </row>
    <row r="323" spans="1:9" s="116" customFormat="1" ht="24" customHeight="1" hidden="1">
      <c r="A323" s="173" t="s">
        <v>788</v>
      </c>
      <c r="B323" s="172">
        <v>110</v>
      </c>
      <c r="C323" s="105" t="s">
        <v>181</v>
      </c>
      <c r="D323" s="115" t="s">
        <v>821</v>
      </c>
      <c r="E323" s="115" t="s">
        <v>634</v>
      </c>
      <c r="F323" s="115" t="s">
        <v>298</v>
      </c>
      <c r="G323" s="115" t="s">
        <v>301</v>
      </c>
      <c r="H323" s="115"/>
      <c r="I323" s="203">
        <v>0</v>
      </c>
    </row>
    <row r="324" spans="1:9" s="120" customFormat="1" ht="30" customHeight="1" hidden="1">
      <c r="A324" s="173" t="s">
        <v>845</v>
      </c>
      <c r="B324" s="172">
        <v>110</v>
      </c>
      <c r="C324" s="105" t="s">
        <v>181</v>
      </c>
      <c r="D324" s="115" t="s">
        <v>821</v>
      </c>
      <c r="E324" s="115" t="s">
        <v>634</v>
      </c>
      <c r="F324" s="115" t="s">
        <v>298</v>
      </c>
      <c r="G324" s="115" t="s">
        <v>846</v>
      </c>
      <c r="H324" s="115"/>
      <c r="I324" s="203">
        <v>0</v>
      </c>
    </row>
    <row r="325" spans="1:9" s="116" customFormat="1" ht="22.5" customHeight="1" hidden="1">
      <c r="A325" s="173" t="s">
        <v>311</v>
      </c>
      <c r="B325" s="172">
        <v>110</v>
      </c>
      <c r="C325" s="105" t="s">
        <v>181</v>
      </c>
      <c r="D325" s="115" t="s">
        <v>821</v>
      </c>
      <c r="E325" s="115" t="s">
        <v>634</v>
      </c>
      <c r="F325" s="115" t="s">
        <v>298</v>
      </c>
      <c r="G325" s="115" t="s">
        <v>846</v>
      </c>
      <c r="H325" s="115" t="s">
        <v>312</v>
      </c>
      <c r="I325" s="203"/>
    </row>
    <row r="326" spans="1:9" s="116" customFormat="1" ht="18" customHeight="1">
      <c r="A326" s="169" t="s">
        <v>182</v>
      </c>
      <c r="B326" s="170" t="s">
        <v>53</v>
      </c>
      <c r="C326" s="103" t="s">
        <v>183</v>
      </c>
      <c r="D326" s="121"/>
      <c r="E326" s="121"/>
      <c r="F326" s="121"/>
      <c r="G326" s="121"/>
      <c r="H326" s="121"/>
      <c r="I326" s="201">
        <v>24352.5</v>
      </c>
    </row>
    <row r="327" spans="1:9" s="116" customFormat="1" ht="15.75" customHeight="1">
      <c r="A327" s="169" t="s">
        <v>184</v>
      </c>
      <c r="B327" s="170" t="s">
        <v>53</v>
      </c>
      <c r="C327" s="103" t="s">
        <v>185</v>
      </c>
      <c r="D327" s="121"/>
      <c r="E327" s="121"/>
      <c r="F327" s="121"/>
      <c r="G327" s="121"/>
      <c r="H327" s="121"/>
      <c r="I327" s="201">
        <v>11426.400000000001</v>
      </c>
    </row>
    <row r="328" spans="1:9" s="120" customFormat="1" ht="42.75" customHeight="1">
      <c r="A328" s="212" t="s">
        <v>534</v>
      </c>
      <c r="B328" s="170" t="s">
        <v>53</v>
      </c>
      <c r="C328" s="103" t="s">
        <v>185</v>
      </c>
      <c r="D328" s="121" t="s">
        <v>535</v>
      </c>
      <c r="E328" s="121" t="s">
        <v>299</v>
      </c>
      <c r="F328" s="121" t="s">
        <v>300</v>
      </c>
      <c r="G328" s="121" t="s">
        <v>301</v>
      </c>
      <c r="H328" s="121"/>
      <c r="I328" s="201">
        <v>11426.400000000001</v>
      </c>
    </row>
    <row r="329" spans="1:9" s="116" customFormat="1" ht="31.5" customHeight="1">
      <c r="A329" s="212" t="s">
        <v>536</v>
      </c>
      <c r="B329" s="170" t="s">
        <v>53</v>
      </c>
      <c r="C329" s="103" t="s">
        <v>185</v>
      </c>
      <c r="D329" s="121" t="s">
        <v>535</v>
      </c>
      <c r="E329" s="121" t="s">
        <v>258</v>
      </c>
      <c r="F329" s="121" t="s">
        <v>300</v>
      </c>
      <c r="G329" s="121" t="s">
        <v>301</v>
      </c>
      <c r="H329" s="121"/>
      <c r="I329" s="201">
        <v>3873.5</v>
      </c>
    </row>
    <row r="330" spans="1:9" s="116" customFormat="1" ht="31.5" customHeight="1">
      <c r="A330" s="210" t="s">
        <v>537</v>
      </c>
      <c r="B330" s="172" t="s">
        <v>53</v>
      </c>
      <c r="C330" s="105" t="s">
        <v>185</v>
      </c>
      <c r="D330" s="115" t="s">
        <v>535</v>
      </c>
      <c r="E330" s="115" t="s">
        <v>258</v>
      </c>
      <c r="F330" s="115" t="s">
        <v>298</v>
      </c>
      <c r="G330" s="115" t="s">
        <v>301</v>
      </c>
      <c r="H330" s="115"/>
      <c r="I330" s="203">
        <v>3873.5</v>
      </c>
    </row>
    <row r="331" spans="1:9" s="116" customFormat="1" ht="18" customHeight="1">
      <c r="A331" s="173" t="s">
        <v>538</v>
      </c>
      <c r="B331" s="172" t="s">
        <v>53</v>
      </c>
      <c r="C331" s="105" t="s">
        <v>185</v>
      </c>
      <c r="D331" s="115" t="s">
        <v>535</v>
      </c>
      <c r="E331" s="115" t="s">
        <v>258</v>
      </c>
      <c r="F331" s="115" t="s">
        <v>298</v>
      </c>
      <c r="G331" s="115" t="s">
        <v>539</v>
      </c>
      <c r="H331" s="115"/>
      <c r="I331" s="203">
        <v>3873.5</v>
      </c>
    </row>
    <row r="332" spans="1:9" s="116" customFormat="1" ht="33" customHeight="1">
      <c r="A332" s="210" t="s">
        <v>540</v>
      </c>
      <c r="B332" s="172" t="s">
        <v>53</v>
      </c>
      <c r="C332" s="105" t="s">
        <v>185</v>
      </c>
      <c r="D332" s="115" t="s">
        <v>535</v>
      </c>
      <c r="E332" s="115" t="s">
        <v>258</v>
      </c>
      <c r="F332" s="115" t="s">
        <v>298</v>
      </c>
      <c r="G332" s="115" t="s">
        <v>539</v>
      </c>
      <c r="H332" s="115" t="s">
        <v>541</v>
      </c>
      <c r="I332" s="203">
        <v>3873.5</v>
      </c>
    </row>
    <row r="333" spans="1:9" s="120" customFormat="1" ht="34.5" customHeight="1">
      <c r="A333" s="212" t="s">
        <v>960</v>
      </c>
      <c r="B333" s="170" t="s">
        <v>53</v>
      </c>
      <c r="C333" s="103" t="s">
        <v>185</v>
      </c>
      <c r="D333" s="121" t="s">
        <v>535</v>
      </c>
      <c r="E333" s="121" t="s">
        <v>260</v>
      </c>
      <c r="F333" s="121" t="s">
        <v>300</v>
      </c>
      <c r="G333" s="121" t="s">
        <v>301</v>
      </c>
      <c r="H333" s="121"/>
      <c r="I333" s="201">
        <v>4082.9</v>
      </c>
    </row>
    <row r="334" spans="1:9" s="116" customFormat="1" ht="19.5" customHeight="1">
      <c r="A334" s="218" t="s">
        <v>543</v>
      </c>
      <c r="B334" s="172" t="s">
        <v>53</v>
      </c>
      <c r="C334" s="105" t="s">
        <v>185</v>
      </c>
      <c r="D334" s="115" t="s">
        <v>535</v>
      </c>
      <c r="E334" s="115" t="s">
        <v>260</v>
      </c>
      <c r="F334" s="115" t="s">
        <v>298</v>
      </c>
      <c r="G334" s="115" t="s">
        <v>301</v>
      </c>
      <c r="H334" s="115"/>
      <c r="I334" s="203">
        <v>4082.9</v>
      </c>
    </row>
    <row r="335" spans="1:9" s="116" customFormat="1" ht="15.75" customHeight="1">
      <c r="A335" s="218" t="s">
        <v>896</v>
      </c>
      <c r="B335" s="172" t="s">
        <v>53</v>
      </c>
      <c r="C335" s="105" t="s">
        <v>185</v>
      </c>
      <c r="D335" s="115" t="s">
        <v>535</v>
      </c>
      <c r="E335" s="115" t="s">
        <v>260</v>
      </c>
      <c r="F335" s="115" t="s">
        <v>298</v>
      </c>
      <c r="G335" s="115" t="s">
        <v>545</v>
      </c>
      <c r="H335" s="115"/>
      <c r="I335" s="203">
        <v>4082.9</v>
      </c>
    </row>
    <row r="336" spans="1:9" s="116" customFormat="1" ht="33" customHeight="1">
      <c r="A336" s="210" t="s">
        <v>540</v>
      </c>
      <c r="B336" s="172" t="s">
        <v>53</v>
      </c>
      <c r="C336" s="105" t="s">
        <v>185</v>
      </c>
      <c r="D336" s="115" t="s">
        <v>535</v>
      </c>
      <c r="E336" s="115" t="s">
        <v>260</v>
      </c>
      <c r="F336" s="115" t="s">
        <v>298</v>
      </c>
      <c r="G336" s="115" t="s">
        <v>545</v>
      </c>
      <c r="H336" s="115" t="s">
        <v>541</v>
      </c>
      <c r="I336" s="203">
        <v>4082.9</v>
      </c>
    </row>
    <row r="337" spans="1:9" s="116" customFormat="1" ht="42.75" customHeight="1">
      <c r="A337" s="212" t="s">
        <v>546</v>
      </c>
      <c r="B337" s="170" t="s">
        <v>53</v>
      </c>
      <c r="C337" s="103" t="s">
        <v>185</v>
      </c>
      <c r="D337" s="121" t="s">
        <v>535</v>
      </c>
      <c r="E337" s="121" t="s">
        <v>262</v>
      </c>
      <c r="F337" s="121" t="s">
        <v>300</v>
      </c>
      <c r="G337" s="121" t="s">
        <v>301</v>
      </c>
      <c r="H337" s="121"/>
      <c r="I337" s="201">
        <v>507.20000000000005</v>
      </c>
    </row>
    <row r="338" spans="1:9" s="116" customFormat="1" ht="46.5" customHeight="1">
      <c r="A338" s="210" t="s">
        <v>547</v>
      </c>
      <c r="B338" s="219" t="s">
        <v>53</v>
      </c>
      <c r="C338" s="127" t="s">
        <v>185</v>
      </c>
      <c r="D338" s="451" t="s">
        <v>535</v>
      </c>
      <c r="E338" s="451" t="s">
        <v>262</v>
      </c>
      <c r="F338" s="451" t="s">
        <v>298</v>
      </c>
      <c r="G338" s="451" t="s">
        <v>301</v>
      </c>
      <c r="H338" s="451"/>
      <c r="I338" s="205">
        <v>507.20000000000005</v>
      </c>
    </row>
    <row r="339" spans="1:9" s="120" customFormat="1" ht="30" customHeight="1">
      <c r="A339" s="210" t="s">
        <v>548</v>
      </c>
      <c r="B339" s="172" t="s">
        <v>53</v>
      </c>
      <c r="C339" s="105" t="s">
        <v>185</v>
      </c>
      <c r="D339" s="115" t="s">
        <v>535</v>
      </c>
      <c r="E339" s="115" t="s">
        <v>262</v>
      </c>
      <c r="F339" s="451" t="s">
        <v>298</v>
      </c>
      <c r="G339" s="115" t="s">
        <v>549</v>
      </c>
      <c r="H339" s="115"/>
      <c r="I339" s="203">
        <v>507.20000000000005</v>
      </c>
    </row>
    <row r="340" spans="1:9" s="120" customFormat="1" ht="30" customHeight="1">
      <c r="A340" s="173" t="s">
        <v>311</v>
      </c>
      <c r="B340" s="172" t="s">
        <v>53</v>
      </c>
      <c r="C340" s="105" t="s">
        <v>185</v>
      </c>
      <c r="D340" s="115" t="s">
        <v>535</v>
      </c>
      <c r="E340" s="115" t="s">
        <v>262</v>
      </c>
      <c r="F340" s="451" t="s">
        <v>298</v>
      </c>
      <c r="G340" s="115" t="s">
        <v>549</v>
      </c>
      <c r="H340" s="115">
        <v>240</v>
      </c>
      <c r="I340" s="203">
        <v>447.20000000000005</v>
      </c>
    </row>
    <row r="341" spans="1:9" s="120" customFormat="1" ht="16.5" customHeight="1">
      <c r="A341" s="218" t="s">
        <v>550</v>
      </c>
      <c r="B341" s="172" t="s">
        <v>53</v>
      </c>
      <c r="C341" s="105" t="s">
        <v>185</v>
      </c>
      <c r="D341" s="115" t="s">
        <v>535</v>
      </c>
      <c r="E341" s="115" t="s">
        <v>262</v>
      </c>
      <c r="F341" s="451" t="s">
        <v>298</v>
      </c>
      <c r="G341" s="115" t="s">
        <v>549</v>
      </c>
      <c r="H341" s="115" t="s">
        <v>551</v>
      </c>
      <c r="I341" s="203">
        <v>60</v>
      </c>
    </row>
    <row r="342" spans="1:9" s="116" customFormat="1" ht="30" customHeight="1">
      <c r="A342" s="212" t="s">
        <v>554</v>
      </c>
      <c r="B342" s="170" t="s">
        <v>53</v>
      </c>
      <c r="C342" s="103" t="s">
        <v>185</v>
      </c>
      <c r="D342" s="121" t="s">
        <v>535</v>
      </c>
      <c r="E342" s="121" t="s">
        <v>263</v>
      </c>
      <c r="F342" s="121" t="s">
        <v>300</v>
      </c>
      <c r="G342" s="121" t="s">
        <v>301</v>
      </c>
      <c r="H342" s="121"/>
      <c r="I342" s="201">
        <v>2962.8</v>
      </c>
    </row>
    <row r="343" spans="1:9" s="116" customFormat="1" ht="27" customHeight="1">
      <c r="A343" s="210" t="s">
        <v>555</v>
      </c>
      <c r="B343" s="172" t="s">
        <v>53</v>
      </c>
      <c r="C343" s="105" t="s">
        <v>185</v>
      </c>
      <c r="D343" s="115" t="s">
        <v>535</v>
      </c>
      <c r="E343" s="115" t="s">
        <v>263</v>
      </c>
      <c r="F343" s="115" t="s">
        <v>298</v>
      </c>
      <c r="G343" s="115" t="s">
        <v>301</v>
      </c>
      <c r="H343" s="115"/>
      <c r="I343" s="203">
        <v>2962.8</v>
      </c>
    </row>
    <row r="344" spans="1:9" s="116" customFormat="1" ht="30" customHeight="1">
      <c r="A344" s="210" t="s">
        <v>898</v>
      </c>
      <c r="B344" s="172" t="s">
        <v>53</v>
      </c>
      <c r="C344" s="105" t="s">
        <v>185</v>
      </c>
      <c r="D344" s="115" t="s">
        <v>535</v>
      </c>
      <c r="E344" s="115" t="s">
        <v>263</v>
      </c>
      <c r="F344" s="115" t="s">
        <v>298</v>
      </c>
      <c r="G344" s="115" t="s">
        <v>557</v>
      </c>
      <c r="H344" s="115"/>
      <c r="I344" s="203">
        <v>668.8</v>
      </c>
    </row>
    <row r="345" spans="1:9" s="116" customFormat="1" ht="34.5" customHeight="1">
      <c r="A345" s="210" t="s">
        <v>540</v>
      </c>
      <c r="B345" s="172" t="s">
        <v>53</v>
      </c>
      <c r="C345" s="105" t="s">
        <v>185</v>
      </c>
      <c r="D345" s="115" t="s">
        <v>535</v>
      </c>
      <c r="E345" s="115" t="s">
        <v>263</v>
      </c>
      <c r="F345" s="115" t="s">
        <v>298</v>
      </c>
      <c r="G345" s="115" t="s">
        <v>557</v>
      </c>
      <c r="H345" s="115" t="s">
        <v>541</v>
      </c>
      <c r="I345" s="203">
        <v>668.8</v>
      </c>
    </row>
    <row r="346" spans="1:9" s="116" customFormat="1" ht="18" customHeight="1">
      <c r="A346" s="210" t="s">
        <v>552</v>
      </c>
      <c r="B346" s="172" t="s">
        <v>53</v>
      </c>
      <c r="C346" s="105" t="s">
        <v>185</v>
      </c>
      <c r="D346" s="115" t="s">
        <v>535</v>
      </c>
      <c r="E346" s="115" t="s">
        <v>263</v>
      </c>
      <c r="F346" s="115" t="s">
        <v>298</v>
      </c>
      <c r="G346" s="115" t="s">
        <v>553</v>
      </c>
      <c r="H346" s="115"/>
      <c r="I346" s="203">
        <v>2294</v>
      </c>
    </row>
    <row r="347" spans="1:9" s="116" customFormat="1" ht="25.5" customHeight="1">
      <c r="A347" s="210" t="s">
        <v>540</v>
      </c>
      <c r="B347" s="172" t="s">
        <v>53</v>
      </c>
      <c r="C347" s="105" t="s">
        <v>185</v>
      </c>
      <c r="D347" s="115" t="s">
        <v>535</v>
      </c>
      <c r="E347" s="115" t="s">
        <v>263</v>
      </c>
      <c r="F347" s="115" t="s">
        <v>298</v>
      </c>
      <c r="G347" s="115" t="s">
        <v>553</v>
      </c>
      <c r="H347" s="115" t="s">
        <v>541</v>
      </c>
      <c r="I347" s="203">
        <v>2294</v>
      </c>
    </row>
    <row r="348" spans="1:9" s="116" customFormat="1" ht="16.5" customHeight="1">
      <c r="A348" s="169" t="s">
        <v>186</v>
      </c>
      <c r="B348" s="170">
        <v>110</v>
      </c>
      <c r="C348" s="103" t="s">
        <v>187</v>
      </c>
      <c r="D348" s="121"/>
      <c r="E348" s="121"/>
      <c r="F348" s="121"/>
      <c r="G348" s="121"/>
      <c r="H348" s="121"/>
      <c r="I348" s="201">
        <v>6572.4</v>
      </c>
    </row>
    <row r="349" spans="1:9" s="116" customFormat="1" ht="46.5" customHeight="1">
      <c r="A349" s="169" t="s">
        <v>562</v>
      </c>
      <c r="B349" s="170" t="s">
        <v>53</v>
      </c>
      <c r="C349" s="103" t="s">
        <v>187</v>
      </c>
      <c r="D349" s="121" t="s">
        <v>563</v>
      </c>
      <c r="E349" s="121" t="s">
        <v>299</v>
      </c>
      <c r="F349" s="121" t="s">
        <v>300</v>
      </c>
      <c r="G349" s="121" t="s">
        <v>301</v>
      </c>
      <c r="H349" s="121"/>
      <c r="I349" s="201">
        <v>6552.4</v>
      </c>
    </row>
    <row r="350" spans="1:9" s="116" customFormat="1" ht="30.75" customHeight="1">
      <c r="A350" s="212" t="s">
        <v>628</v>
      </c>
      <c r="B350" s="170" t="s">
        <v>53</v>
      </c>
      <c r="C350" s="103" t="s">
        <v>187</v>
      </c>
      <c r="D350" s="121" t="s">
        <v>563</v>
      </c>
      <c r="E350" s="121" t="s">
        <v>483</v>
      </c>
      <c r="F350" s="121" t="s">
        <v>300</v>
      </c>
      <c r="G350" s="121" t="s">
        <v>301</v>
      </c>
      <c r="H350" s="121"/>
      <c r="I350" s="201">
        <v>6552.4</v>
      </c>
    </row>
    <row r="351" spans="1:9" s="116" customFormat="1" ht="43.5" customHeight="1">
      <c r="A351" s="210" t="s">
        <v>629</v>
      </c>
      <c r="B351" s="172" t="s">
        <v>53</v>
      </c>
      <c r="C351" s="105" t="s">
        <v>187</v>
      </c>
      <c r="D351" s="115" t="s">
        <v>563</v>
      </c>
      <c r="E351" s="115" t="s">
        <v>483</v>
      </c>
      <c r="F351" s="115" t="s">
        <v>326</v>
      </c>
      <c r="G351" s="115" t="s">
        <v>301</v>
      </c>
      <c r="H351" s="115"/>
      <c r="I351" s="203">
        <v>6552.4</v>
      </c>
    </row>
    <row r="352" spans="1:9" s="120" customFormat="1" ht="30" customHeight="1" hidden="1">
      <c r="A352" s="210" t="s">
        <v>630</v>
      </c>
      <c r="B352" s="172" t="s">
        <v>53</v>
      </c>
      <c r="C352" s="105" t="s">
        <v>187</v>
      </c>
      <c r="D352" s="115" t="s">
        <v>563</v>
      </c>
      <c r="E352" s="115" t="s">
        <v>483</v>
      </c>
      <c r="F352" s="115" t="s">
        <v>326</v>
      </c>
      <c r="G352" s="115" t="s">
        <v>631</v>
      </c>
      <c r="H352" s="115"/>
      <c r="I352" s="203">
        <v>0</v>
      </c>
    </row>
    <row r="353" spans="1:9" s="120" customFormat="1" ht="29.25" customHeight="1" hidden="1">
      <c r="A353" s="173" t="s">
        <v>311</v>
      </c>
      <c r="B353" s="172" t="s">
        <v>53</v>
      </c>
      <c r="C353" s="105" t="s">
        <v>187</v>
      </c>
      <c r="D353" s="115" t="s">
        <v>563</v>
      </c>
      <c r="E353" s="115" t="s">
        <v>483</v>
      </c>
      <c r="F353" s="115" t="s">
        <v>326</v>
      </c>
      <c r="G353" s="115" t="s">
        <v>631</v>
      </c>
      <c r="H353" s="115" t="s">
        <v>312</v>
      </c>
      <c r="I353" s="203">
        <v>0</v>
      </c>
    </row>
    <row r="354" spans="1:9" s="120" customFormat="1" ht="29.25" customHeight="1">
      <c r="A354" s="173" t="s">
        <v>1059</v>
      </c>
      <c r="B354" s="172" t="s">
        <v>53</v>
      </c>
      <c r="C354" s="105" t="s">
        <v>187</v>
      </c>
      <c r="D354" s="115" t="s">
        <v>563</v>
      </c>
      <c r="E354" s="115" t="s">
        <v>483</v>
      </c>
      <c r="F354" s="115" t="s">
        <v>326</v>
      </c>
      <c r="G354" s="115" t="s">
        <v>1058</v>
      </c>
      <c r="H354" s="115"/>
      <c r="I354" s="203">
        <v>3333.3</v>
      </c>
    </row>
    <row r="355" spans="1:9" s="120" customFormat="1" ht="29.25" customHeight="1">
      <c r="A355" s="173" t="s">
        <v>311</v>
      </c>
      <c r="B355" s="172" t="s">
        <v>53</v>
      </c>
      <c r="C355" s="105" t="s">
        <v>187</v>
      </c>
      <c r="D355" s="115" t="s">
        <v>563</v>
      </c>
      <c r="E355" s="115" t="s">
        <v>483</v>
      </c>
      <c r="F355" s="115" t="s">
        <v>326</v>
      </c>
      <c r="G355" s="115" t="s">
        <v>1058</v>
      </c>
      <c r="H355" s="115" t="s">
        <v>312</v>
      </c>
      <c r="I355" s="203">
        <v>3333.3</v>
      </c>
    </row>
    <row r="356" spans="1:9" s="120" customFormat="1" ht="29.25" customHeight="1">
      <c r="A356" s="173" t="s">
        <v>1061</v>
      </c>
      <c r="B356" s="172" t="s">
        <v>53</v>
      </c>
      <c r="C356" s="105" t="s">
        <v>187</v>
      </c>
      <c r="D356" s="115" t="s">
        <v>563</v>
      </c>
      <c r="E356" s="115" t="s">
        <v>483</v>
      </c>
      <c r="F356" s="115" t="s">
        <v>326</v>
      </c>
      <c r="G356" s="115" t="s">
        <v>635</v>
      </c>
      <c r="H356" s="115"/>
      <c r="I356" s="203">
        <v>3219.1</v>
      </c>
    </row>
    <row r="357" spans="1:9" s="120" customFormat="1" ht="29.25" customHeight="1">
      <c r="A357" s="173" t="s">
        <v>311</v>
      </c>
      <c r="B357" s="172" t="s">
        <v>53</v>
      </c>
      <c r="C357" s="105" t="s">
        <v>187</v>
      </c>
      <c r="D357" s="115" t="s">
        <v>563</v>
      </c>
      <c r="E357" s="115" t="s">
        <v>483</v>
      </c>
      <c r="F357" s="115" t="s">
        <v>326</v>
      </c>
      <c r="G357" s="115" t="s">
        <v>635</v>
      </c>
      <c r="H357" s="115" t="s">
        <v>312</v>
      </c>
      <c r="I357" s="203">
        <v>3219.1</v>
      </c>
    </row>
    <row r="358" spans="1:9" s="120" customFormat="1" ht="18" customHeight="1">
      <c r="A358" s="169" t="s">
        <v>820</v>
      </c>
      <c r="B358" s="170">
        <v>110</v>
      </c>
      <c r="C358" s="103" t="s">
        <v>187</v>
      </c>
      <c r="D358" s="121" t="s">
        <v>821</v>
      </c>
      <c r="E358" s="121" t="s">
        <v>299</v>
      </c>
      <c r="F358" s="121" t="s">
        <v>300</v>
      </c>
      <c r="G358" s="121" t="s">
        <v>301</v>
      </c>
      <c r="H358" s="121"/>
      <c r="I358" s="201">
        <v>20</v>
      </c>
    </row>
    <row r="359" spans="1:9" s="116" customFormat="1" ht="15" customHeight="1">
      <c r="A359" s="212" t="s">
        <v>788</v>
      </c>
      <c r="B359" s="170">
        <v>110</v>
      </c>
      <c r="C359" s="103" t="s">
        <v>187</v>
      </c>
      <c r="D359" s="121" t="s">
        <v>821</v>
      </c>
      <c r="E359" s="121" t="s">
        <v>634</v>
      </c>
      <c r="F359" s="121" t="s">
        <v>300</v>
      </c>
      <c r="G359" s="121" t="s">
        <v>301</v>
      </c>
      <c r="H359" s="121"/>
      <c r="I359" s="201">
        <v>20</v>
      </c>
    </row>
    <row r="360" spans="1:9" s="116" customFormat="1" ht="15" customHeight="1">
      <c r="A360" s="173" t="s">
        <v>788</v>
      </c>
      <c r="B360" s="172">
        <v>110</v>
      </c>
      <c r="C360" s="105" t="s">
        <v>187</v>
      </c>
      <c r="D360" s="115" t="s">
        <v>821</v>
      </c>
      <c r="E360" s="115" t="s">
        <v>634</v>
      </c>
      <c r="F360" s="115" t="s">
        <v>298</v>
      </c>
      <c r="G360" s="115" t="s">
        <v>301</v>
      </c>
      <c r="H360" s="115"/>
      <c r="I360" s="203">
        <v>20</v>
      </c>
    </row>
    <row r="361" spans="1:9" s="116" customFormat="1" ht="44.25" customHeight="1" hidden="1">
      <c r="A361" s="173" t="s">
        <v>823</v>
      </c>
      <c r="B361" s="172">
        <v>110</v>
      </c>
      <c r="C361" s="105" t="s">
        <v>187</v>
      </c>
      <c r="D361" s="115" t="s">
        <v>821</v>
      </c>
      <c r="E361" s="115" t="s">
        <v>634</v>
      </c>
      <c r="F361" s="115" t="s">
        <v>298</v>
      </c>
      <c r="G361" s="115" t="s">
        <v>824</v>
      </c>
      <c r="H361" s="115"/>
      <c r="I361" s="203">
        <v>0</v>
      </c>
    </row>
    <row r="362" spans="1:9" s="120" customFormat="1" ht="35.25" customHeight="1" hidden="1">
      <c r="A362" s="210" t="s">
        <v>540</v>
      </c>
      <c r="B362" s="172">
        <v>110</v>
      </c>
      <c r="C362" s="105" t="s">
        <v>187</v>
      </c>
      <c r="D362" s="115" t="s">
        <v>821</v>
      </c>
      <c r="E362" s="115" t="s">
        <v>634</v>
      </c>
      <c r="F362" s="115" t="s">
        <v>298</v>
      </c>
      <c r="G362" s="115" t="s">
        <v>824</v>
      </c>
      <c r="H362" s="115" t="s">
        <v>541</v>
      </c>
      <c r="I362" s="203">
        <v>0</v>
      </c>
    </row>
    <row r="363" spans="1:9" s="120" customFormat="1" ht="19.5" customHeight="1">
      <c r="A363" s="173" t="s">
        <v>854</v>
      </c>
      <c r="B363" s="172">
        <v>110</v>
      </c>
      <c r="C363" s="105" t="s">
        <v>187</v>
      </c>
      <c r="D363" s="115" t="s">
        <v>821</v>
      </c>
      <c r="E363" s="115" t="s">
        <v>634</v>
      </c>
      <c r="F363" s="115" t="s">
        <v>298</v>
      </c>
      <c r="G363" s="115" t="s">
        <v>855</v>
      </c>
      <c r="H363" s="115"/>
      <c r="I363" s="203">
        <v>20</v>
      </c>
    </row>
    <row r="364" spans="1:9" s="116" customFormat="1" ht="30" customHeight="1">
      <c r="A364" s="173" t="s">
        <v>311</v>
      </c>
      <c r="B364" s="172">
        <v>110</v>
      </c>
      <c r="C364" s="105" t="s">
        <v>187</v>
      </c>
      <c r="D364" s="115" t="s">
        <v>821</v>
      </c>
      <c r="E364" s="115" t="s">
        <v>634</v>
      </c>
      <c r="F364" s="115" t="s">
        <v>298</v>
      </c>
      <c r="G364" s="115" t="s">
        <v>855</v>
      </c>
      <c r="H364" s="115" t="s">
        <v>312</v>
      </c>
      <c r="I364" s="203">
        <v>20</v>
      </c>
    </row>
    <row r="365" spans="1:9" s="116" customFormat="1" ht="18" customHeight="1">
      <c r="A365" s="169" t="s">
        <v>192</v>
      </c>
      <c r="B365" s="170" t="s">
        <v>53</v>
      </c>
      <c r="C365" s="103" t="s">
        <v>193</v>
      </c>
      <c r="D365" s="121"/>
      <c r="E365" s="121"/>
      <c r="F365" s="121"/>
      <c r="G365" s="121"/>
      <c r="H365" s="121"/>
      <c r="I365" s="201">
        <v>6353.700000000001</v>
      </c>
    </row>
    <row r="366" spans="1:9" s="116" customFormat="1" ht="45" customHeight="1">
      <c r="A366" s="169" t="s">
        <v>534</v>
      </c>
      <c r="B366" s="170" t="s">
        <v>53</v>
      </c>
      <c r="C366" s="103" t="s">
        <v>193</v>
      </c>
      <c r="D366" s="121" t="s">
        <v>535</v>
      </c>
      <c r="E366" s="121" t="s">
        <v>299</v>
      </c>
      <c r="F366" s="121" t="s">
        <v>300</v>
      </c>
      <c r="G366" s="121" t="s">
        <v>301</v>
      </c>
      <c r="H366" s="121"/>
      <c r="I366" s="201">
        <v>418.8</v>
      </c>
    </row>
    <row r="367" spans="1:9" s="116" customFormat="1" ht="30.75" customHeight="1">
      <c r="A367" s="212" t="s">
        <v>554</v>
      </c>
      <c r="B367" s="170" t="s">
        <v>53</v>
      </c>
      <c r="C367" s="103" t="s">
        <v>193</v>
      </c>
      <c r="D367" s="121" t="s">
        <v>535</v>
      </c>
      <c r="E367" s="121" t="s">
        <v>263</v>
      </c>
      <c r="F367" s="121" t="s">
        <v>300</v>
      </c>
      <c r="G367" s="121" t="s">
        <v>301</v>
      </c>
      <c r="H367" s="121"/>
      <c r="I367" s="201">
        <v>418.8</v>
      </c>
    </row>
    <row r="368" spans="1:9" s="116" customFormat="1" ht="34.5" customHeight="1">
      <c r="A368" s="210" t="s">
        <v>555</v>
      </c>
      <c r="B368" s="172" t="s">
        <v>53</v>
      </c>
      <c r="C368" s="105" t="s">
        <v>193</v>
      </c>
      <c r="D368" s="115" t="s">
        <v>535</v>
      </c>
      <c r="E368" s="115" t="s">
        <v>263</v>
      </c>
      <c r="F368" s="115" t="s">
        <v>298</v>
      </c>
      <c r="G368" s="115" t="s">
        <v>301</v>
      </c>
      <c r="H368" s="115"/>
      <c r="I368" s="203">
        <v>418.8</v>
      </c>
    </row>
    <row r="369" spans="1:9" s="116" customFormat="1" ht="30" customHeight="1">
      <c r="A369" s="210" t="s">
        <v>900</v>
      </c>
      <c r="B369" s="172" t="s">
        <v>53</v>
      </c>
      <c r="C369" s="105" t="s">
        <v>193</v>
      </c>
      <c r="D369" s="115" t="s">
        <v>535</v>
      </c>
      <c r="E369" s="115" t="s">
        <v>263</v>
      </c>
      <c r="F369" s="115" t="s">
        <v>298</v>
      </c>
      <c r="G369" s="115" t="s">
        <v>559</v>
      </c>
      <c r="H369" s="115"/>
      <c r="I369" s="203">
        <v>418.8</v>
      </c>
    </row>
    <row r="370" spans="1:9" s="116" customFormat="1" ht="30" customHeight="1">
      <c r="A370" s="210" t="s">
        <v>560</v>
      </c>
      <c r="B370" s="172" t="s">
        <v>53</v>
      </c>
      <c r="C370" s="105" t="s">
        <v>193</v>
      </c>
      <c r="D370" s="115" t="s">
        <v>535</v>
      </c>
      <c r="E370" s="115" t="s">
        <v>263</v>
      </c>
      <c r="F370" s="115" t="s">
        <v>298</v>
      </c>
      <c r="G370" s="115" t="s">
        <v>559</v>
      </c>
      <c r="H370" s="115" t="s">
        <v>561</v>
      </c>
      <c r="I370" s="203">
        <v>418.8</v>
      </c>
    </row>
    <row r="371" spans="1:9" s="116" customFormat="1" ht="45" customHeight="1">
      <c r="A371" s="169" t="s">
        <v>636</v>
      </c>
      <c r="B371" s="170" t="s">
        <v>53</v>
      </c>
      <c r="C371" s="103" t="s">
        <v>193</v>
      </c>
      <c r="D371" s="121" t="s">
        <v>639</v>
      </c>
      <c r="E371" s="121" t="s">
        <v>299</v>
      </c>
      <c r="F371" s="121" t="s">
        <v>300</v>
      </c>
      <c r="G371" s="121" t="s">
        <v>301</v>
      </c>
      <c r="H371" s="121"/>
      <c r="I371" s="201">
        <v>2189.4</v>
      </c>
    </row>
    <row r="372" spans="1:9" s="116" customFormat="1" ht="35.25" customHeight="1">
      <c r="A372" s="212" t="s">
        <v>643</v>
      </c>
      <c r="B372" s="170" t="s">
        <v>53</v>
      </c>
      <c r="C372" s="103" t="s">
        <v>193</v>
      </c>
      <c r="D372" s="121" t="s">
        <v>639</v>
      </c>
      <c r="E372" s="121" t="s">
        <v>260</v>
      </c>
      <c r="F372" s="121" t="s">
        <v>300</v>
      </c>
      <c r="G372" s="121" t="s">
        <v>301</v>
      </c>
      <c r="H372" s="121"/>
      <c r="I372" s="201">
        <v>2105.6</v>
      </c>
    </row>
    <row r="373" spans="1:9" s="116" customFormat="1" ht="33.75" customHeight="1">
      <c r="A373" s="210" t="s">
        <v>644</v>
      </c>
      <c r="B373" s="172" t="s">
        <v>53</v>
      </c>
      <c r="C373" s="105" t="s">
        <v>193</v>
      </c>
      <c r="D373" s="115" t="s">
        <v>639</v>
      </c>
      <c r="E373" s="115" t="s">
        <v>260</v>
      </c>
      <c r="F373" s="115" t="s">
        <v>298</v>
      </c>
      <c r="G373" s="115" t="s">
        <v>301</v>
      </c>
      <c r="H373" s="115"/>
      <c r="I373" s="203">
        <v>975.9</v>
      </c>
    </row>
    <row r="374" spans="1:9" s="116" customFormat="1" ht="45" customHeight="1" hidden="1">
      <c r="A374" s="210" t="s">
        <v>645</v>
      </c>
      <c r="B374" s="172" t="s">
        <v>53</v>
      </c>
      <c r="C374" s="105" t="s">
        <v>193</v>
      </c>
      <c r="D374" s="115" t="s">
        <v>639</v>
      </c>
      <c r="E374" s="115" t="s">
        <v>260</v>
      </c>
      <c r="F374" s="115" t="s">
        <v>298</v>
      </c>
      <c r="G374" s="115" t="s">
        <v>646</v>
      </c>
      <c r="H374" s="115"/>
      <c r="I374" s="203">
        <v>0</v>
      </c>
    </row>
    <row r="375" spans="1:9" s="116" customFormat="1" ht="33" customHeight="1" hidden="1">
      <c r="A375" s="210" t="s">
        <v>540</v>
      </c>
      <c r="B375" s="172" t="s">
        <v>53</v>
      </c>
      <c r="C375" s="105" t="s">
        <v>193</v>
      </c>
      <c r="D375" s="115" t="s">
        <v>639</v>
      </c>
      <c r="E375" s="115" t="s">
        <v>260</v>
      </c>
      <c r="F375" s="115" t="s">
        <v>298</v>
      </c>
      <c r="G375" s="115" t="s">
        <v>646</v>
      </c>
      <c r="H375" s="115" t="s">
        <v>541</v>
      </c>
      <c r="I375" s="203"/>
    </row>
    <row r="376" spans="1:9" s="116" customFormat="1" ht="39" customHeight="1" hidden="1">
      <c r="A376" s="210" t="s">
        <v>647</v>
      </c>
      <c r="B376" s="172">
        <v>110</v>
      </c>
      <c r="C376" s="105" t="s">
        <v>193</v>
      </c>
      <c r="D376" s="115" t="s">
        <v>639</v>
      </c>
      <c r="E376" s="115" t="s">
        <v>260</v>
      </c>
      <c r="F376" s="115" t="s">
        <v>298</v>
      </c>
      <c r="G376" s="115" t="s">
        <v>648</v>
      </c>
      <c r="H376" s="115"/>
      <c r="I376" s="203">
        <v>0</v>
      </c>
    </row>
    <row r="377" spans="1:9" s="116" customFormat="1" ht="35.25" customHeight="1" hidden="1">
      <c r="A377" s="210" t="s">
        <v>540</v>
      </c>
      <c r="B377" s="172">
        <v>110</v>
      </c>
      <c r="C377" s="105" t="s">
        <v>193</v>
      </c>
      <c r="D377" s="115" t="s">
        <v>639</v>
      </c>
      <c r="E377" s="115" t="s">
        <v>260</v>
      </c>
      <c r="F377" s="115" t="s">
        <v>298</v>
      </c>
      <c r="G377" s="115" t="s">
        <v>648</v>
      </c>
      <c r="H377" s="228">
        <v>810</v>
      </c>
      <c r="I377" s="203">
        <v>0</v>
      </c>
    </row>
    <row r="378" spans="1:9" s="116" customFormat="1" ht="30" customHeight="1" hidden="1">
      <c r="A378" s="210" t="s">
        <v>647</v>
      </c>
      <c r="B378" s="172">
        <v>110</v>
      </c>
      <c r="C378" s="105" t="s">
        <v>193</v>
      </c>
      <c r="D378" s="115" t="s">
        <v>639</v>
      </c>
      <c r="E378" s="115" t="s">
        <v>260</v>
      </c>
      <c r="F378" s="115" t="s">
        <v>298</v>
      </c>
      <c r="G378" s="115" t="s">
        <v>649</v>
      </c>
      <c r="H378" s="115"/>
      <c r="I378" s="203">
        <v>0</v>
      </c>
    </row>
    <row r="379" spans="1:9" s="116" customFormat="1" ht="32.25" customHeight="1" hidden="1">
      <c r="A379" s="210" t="s">
        <v>540</v>
      </c>
      <c r="B379" s="172">
        <v>110</v>
      </c>
      <c r="C379" s="105" t="s">
        <v>193</v>
      </c>
      <c r="D379" s="115" t="s">
        <v>639</v>
      </c>
      <c r="E379" s="115" t="s">
        <v>260</v>
      </c>
      <c r="F379" s="115" t="s">
        <v>298</v>
      </c>
      <c r="G379" s="115" t="s">
        <v>649</v>
      </c>
      <c r="H379" s="115" t="s">
        <v>541</v>
      </c>
      <c r="I379" s="203">
        <v>0</v>
      </c>
    </row>
    <row r="380" spans="1:9" s="116" customFormat="1" ht="44.25" customHeight="1">
      <c r="A380" s="210" t="s">
        <v>1048</v>
      </c>
      <c r="B380" s="172">
        <v>110</v>
      </c>
      <c r="C380" s="105" t="s">
        <v>193</v>
      </c>
      <c r="D380" s="115" t="s">
        <v>639</v>
      </c>
      <c r="E380" s="115" t="s">
        <v>260</v>
      </c>
      <c r="F380" s="115" t="s">
        <v>298</v>
      </c>
      <c r="G380" s="115" t="s">
        <v>1047</v>
      </c>
      <c r="H380" s="115"/>
      <c r="I380" s="203">
        <v>800</v>
      </c>
    </row>
    <row r="381" spans="1:9" s="116" customFormat="1" ht="32.25" customHeight="1">
      <c r="A381" s="210" t="s">
        <v>540</v>
      </c>
      <c r="B381" s="172">
        <v>110</v>
      </c>
      <c r="C381" s="105" t="s">
        <v>193</v>
      </c>
      <c r="D381" s="115" t="s">
        <v>639</v>
      </c>
      <c r="E381" s="115" t="s">
        <v>260</v>
      </c>
      <c r="F381" s="115" t="s">
        <v>298</v>
      </c>
      <c r="G381" s="115" t="s">
        <v>1047</v>
      </c>
      <c r="H381" s="115" t="s">
        <v>541</v>
      </c>
      <c r="I381" s="203">
        <v>800</v>
      </c>
    </row>
    <row r="382" spans="1:9" s="116" customFormat="1" ht="45.75" customHeight="1">
      <c r="A382" s="210" t="s">
        <v>1048</v>
      </c>
      <c r="B382" s="172">
        <v>110</v>
      </c>
      <c r="C382" s="105" t="s">
        <v>193</v>
      </c>
      <c r="D382" s="115" t="s">
        <v>639</v>
      </c>
      <c r="E382" s="115" t="s">
        <v>260</v>
      </c>
      <c r="F382" s="115" t="s">
        <v>298</v>
      </c>
      <c r="G382" s="115" t="s">
        <v>1057</v>
      </c>
      <c r="H382" s="115"/>
      <c r="I382" s="203">
        <v>175.9</v>
      </c>
    </row>
    <row r="383" spans="1:9" s="116" customFormat="1" ht="32.25" customHeight="1">
      <c r="A383" s="210" t="s">
        <v>540</v>
      </c>
      <c r="B383" s="172">
        <v>110</v>
      </c>
      <c r="C383" s="105" t="s">
        <v>193</v>
      </c>
      <c r="D383" s="115" t="s">
        <v>639</v>
      </c>
      <c r="E383" s="115" t="s">
        <v>260</v>
      </c>
      <c r="F383" s="115" t="s">
        <v>298</v>
      </c>
      <c r="G383" s="115" t="s">
        <v>1057</v>
      </c>
      <c r="H383" s="115" t="s">
        <v>541</v>
      </c>
      <c r="I383" s="203">
        <v>175.9</v>
      </c>
    </row>
    <row r="384" spans="1:9" s="116" customFormat="1" ht="45.75" customHeight="1">
      <c r="A384" s="173" t="s">
        <v>650</v>
      </c>
      <c r="B384" s="172" t="s">
        <v>53</v>
      </c>
      <c r="C384" s="105" t="s">
        <v>193</v>
      </c>
      <c r="D384" s="115" t="s">
        <v>639</v>
      </c>
      <c r="E384" s="115" t="s">
        <v>260</v>
      </c>
      <c r="F384" s="115" t="s">
        <v>326</v>
      </c>
      <c r="G384" s="115" t="s">
        <v>301</v>
      </c>
      <c r="H384" s="115"/>
      <c r="I384" s="203">
        <v>782.7</v>
      </c>
    </row>
    <row r="385" spans="1:9" s="116" customFormat="1" ht="19.5" customHeight="1">
      <c r="A385" s="173" t="s">
        <v>651</v>
      </c>
      <c r="B385" s="172" t="s">
        <v>53</v>
      </c>
      <c r="C385" s="105" t="s">
        <v>193</v>
      </c>
      <c r="D385" s="115" t="s">
        <v>639</v>
      </c>
      <c r="E385" s="115" t="s">
        <v>260</v>
      </c>
      <c r="F385" s="115" t="s">
        <v>326</v>
      </c>
      <c r="G385" s="115" t="s">
        <v>652</v>
      </c>
      <c r="H385" s="115"/>
      <c r="I385" s="203">
        <v>782.7</v>
      </c>
    </row>
    <row r="386" spans="1:9" s="116" customFormat="1" ht="29.25" customHeight="1">
      <c r="A386" s="210" t="s">
        <v>560</v>
      </c>
      <c r="B386" s="172" t="s">
        <v>53</v>
      </c>
      <c r="C386" s="105" t="s">
        <v>193</v>
      </c>
      <c r="D386" s="115" t="s">
        <v>639</v>
      </c>
      <c r="E386" s="115" t="s">
        <v>260</v>
      </c>
      <c r="F386" s="115" t="s">
        <v>326</v>
      </c>
      <c r="G386" s="115" t="s">
        <v>652</v>
      </c>
      <c r="H386" s="115" t="s">
        <v>561</v>
      </c>
      <c r="I386" s="203">
        <v>782.7</v>
      </c>
    </row>
    <row r="387" spans="1:9" s="116" customFormat="1" ht="47.25" customHeight="1">
      <c r="A387" s="173" t="s">
        <v>653</v>
      </c>
      <c r="B387" s="172" t="s">
        <v>53</v>
      </c>
      <c r="C387" s="105" t="s">
        <v>193</v>
      </c>
      <c r="D387" s="115" t="s">
        <v>639</v>
      </c>
      <c r="E387" s="115" t="s">
        <v>260</v>
      </c>
      <c r="F387" s="115" t="s">
        <v>365</v>
      </c>
      <c r="G387" s="115" t="s">
        <v>301</v>
      </c>
      <c r="H387" s="115"/>
      <c r="I387" s="203">
        <v>172.7</v>
      </c>
    </row>
    <row r="388" spans="1:9" s="116" customFormat="1" ht="18.75" customHeight="1">
      <c r="A388" s="173" t="s">
        <v>654</v>
      </c>
      <c r="B388" s="172" t="s">
        <v>53</v>
      </c>
      <c r="C388" s="105" t="s">
        <v>193</v>
      </c>
      <c r="D388" s="115" t="s">
        <v>639</v>
      </c>
      <c r="E388" s="115" t="s">
        <v>260</v>
      </c>
      <c r="F388" s="115" t="s">
        <v>365</v>
      </c>
      <c r="G388" s="115" t="s">
        <v>655</v>
      </c>
      <c r="H388" s="115"/>
      <c r="I388" s="203">
        <v>172.7</v>
      </c>
    </row>
    <row r="389" spans="1:9" s="120" customFormat="1" ht="33.75" customHeight="1">
      <c r="A389" s="173" t="s">
        <v>311</v>
      </c>
      <c r="B389" s="172" t="s">
        <v>53</v>
      </c>
      <c r="C389" s="105" t="s">
        <v>193</v>
      </c>
      <c r="D389" s="115" t="s">
        <v>639</v>
      </c>
      <c r="E389" s="115" t="s">
        <v>260</v>
      </c>
      <c r="F389" s="115" t="s">
        <v>365</v>
      </c>
      <c r="G389" s="115" t="s">
        <v>655</v>
      </c>
      <c r="H389" s="115">
        <v>240</v>
      </c>
      <c r="I389" s="203">
        <v>172.7</v>
      </c>
    </row>
    <row r="390" spans="1:9" s="116" customFormat="1" ht="30" customHeight="1">
      <c r="A390" s="173" t="s">
        <v>656</v>
      </c>
      <c r="B390" s="172" t="s">
        <v>53</v>
      </c>
      <c r="C390" s="105" t="s">
        <v>193</v>
      </c>
      <c r="D390" s="115" t="s">
        <v>639</v>
      </c>
      <c r="E390" s="115" t="s">
        <v>260</v>
      </c>
      <c r="F390" s="115" t="s">
        <v>381</v>
      </c>
      <c r="G390" s="115" t="s">
        <v>301</v>
      </c>
      <c r="H390" s="115"/>
      <c r="I390" s="203">
        <v>174.3</v>
      </c>
    </row>
    <row r="391" spans="1:9" s="116" customFormat="1" ht="20.25" customHeight="1" hidden="1">
      <c r="A391" s="173" t="s">
        <v>657</v>
      </c>
      <c r="B391" s="172" t="s">
        <v>53</v>
      </c>
      <c r="C391" s="105" t="s">
        <v>193</v>
      </c>
      <c r="D391" s="115" t="s">
        <v>639</v>
      </c>
      <c r="E391" s="115" t="s">
        <v>260</v>
      </c>
      <c r="F391" s="115" t="s">
        <v>381</v>
      </c>
      <c r="G391" s="115" t="s">
        <v>658</v>
      </c>
      <c r="H391" s="115"/>
      <c r="I391" s="203">
        <v>0</v>
      </c>
    </row>
    <row r="392" spans="1:9" s="116" customFormat="1" ht="26.25" customHeight="1" hidden="1">
      <c r="A392" s="173" t="s">
        <v>311</v>
      </c>
      <c r="B392" s="172" t="s">
        <v>53</v>
      </c>
      <c r="C392" s="105" t="s">
        <v>193</v>
      </c>
      <c r="D392" s="115" t="s">
        <v>639</v>
      </c>
      <c r="E392" s="115" t="s">
        <v>260</v>
      </c>
      <c r="F392" s="115" t="s">
        <v>381</v>
      </c>
      <c r="G392" s="115" t="s">
        <v>658</v>
      </c>
      <c r="H392" s="115" t="s">
        <v>312</v>
      </c>
      <c r="I392" s="203">
        <v>0</v>
      </c>
    </row>
    <row r="393" spans="1:9" s="116" customFormat="1" ht="30" customHeight="1">
      <c r="A393" s="173" t="s">
        <v>1050</v>
      </c>
      <c r="B393" s="172">
        <v>110</v>
      </c>
      <c r="C393" s="105" t="s">
        <v>193</v>
      </c>
      <c r="D393" s="115" t="s">
        <v>639</v>
      </c>
      <c r="E393" s="115" t="s">
        <v>260</v>
      </c>
      <c r="F393" s="115" t="s">
        <v>381</v>
      </c>
      <c r="G393" s="115" t="s">
        <v>1049</v>
      </c>
      <c r="H393" s="115"/>
      <c r="I393" s="203">
        <v>121.9</v>
      </c>
    </row>
    <row r="394" spans="1:9" s="116" customFormat="1" ht="30" customHeight="1">
      <c r="A394" s="173" t="s">
        <v>311</v>
      </c>
      <c r="B394" s="172">
        <v>110</v>
      </c>
      <c r="C394" s="105" t="s">
        <v>193</v>
      </c>
      <c r="D394" s="115" t="s">
        <v>639</v>
      </c>
      <c r="E394" s="115" t="s">
        <v>260</v>
      </c>
      <c r="F394" s="115" t="s">
        <v>381</v>
      </c>
      <c r="G394" s="115" t="s">
        <v>1049</v>
      </c>
      <c r="H394" s="115" t="s">
        <v>312</v>
      </c>
      <c r="I394" s="203">
        <v>121.9</v>
      </c>
    </row>
    <row r="395" spans="1:9" s="116" customFormat="1" ht="30" customHeight="1">
      <c r="A395" s="173" t="s">
        <v>1050</v>
      </c>
      <c r="B395" s="172">
        <v>110</v>
      </c>
      <c r="C395" s="105" t="s">
        <v>193</v>
      </c>
      <c r="D395" s="115" t="s">
        <v>639</v>
      </c>
      <c r="E395" s="115" t="s">
        <v>260</v>
      </c>
      <c r="F395" s="115" t="s">
        <v>381</v>
      </c>
      <c r="G395" s="115" t="s">
        <v>1055</v>
      </c>
      <c r="H395" s="115"/>
      <c r="I395" s="203">
        <v>52.4</v>
      </c>
    </row>
    <row r="396" spans="1:9" s="116" customFormat="1" ht="32.25" customHeight="1">
      <c r="A396" s="173" t="s">
        <v>311</v>
      </c>
      <c r="B396" s="172">
        <v>110</v>
      </c>
      <c r="C396" s="105" t="s">
        <v>193</v>
      </c>
      <c r="D396" s="115" t="s">
        <v>639</v>
      </c>
      <c r="E396" s="115" t="s">
        <v>260</v>
      </c>
      <c r="F396" s="115" t="s">
        <v>381</v>
      </c>
      <c r="G396" s="115" t="s">
        <v>1055</v>
      </c>
      <c r="H396" s="115" t="s">
        <v>312</v>
      </c>
      <c r="I396" s="203">
        <v>52.4</v>
      </c>
    </row>
    <row r="397" spans="1:9" s="116" customFormat="1" ht="46.5" customHeight="1" hidden="1">
      <c r="A397" s="173" t="s">
        <v>659</v>
      </c>
      <c r="B397" s="172">
        <v>110</v>
      </c>
      <c r="C397" s="105" t="s">
        <v>193</v>
      </c>
      <c r="D397" s="115" t="s">
        <v>639</v>
      </c>
      <c r="E397" s="115" t="s">
        <v>260</v>
      </c>
      <c r="F397" s="115" t="s">
        <v>424</v>
      </c>
      <c r="G397" s="115" t="s">
        <v>301</v>
      </c>
      <c r="H397" s="115"/>
      <c r="I397" s="203">
        <v>0</v>
      </c>
    </row>
    <row r="398" spans="1:9" s="116" customFormat="1" ht="30" customHeight="1" hidden="1">
      <c r="A398" s="173" t="s">
        <v>660</v>
      </c>
      <c r="B398" s="172">
        <v>110</v>
      </c>
      <c r="C398" s="105" t="s">
        <v>193</v>
      </c>
      <c r="D398" s="115" t="s">
        <v>639</v>
      </c>
      <c r="E398" s="115" t="s">
        <v>260</v>
      </c>
      <c r="F398" s="115" t="s">
        <v>424</v>
      </c>
      <c r="G398" s="115" t="s">
        <v>661</v>
      </c>
      <c r="H398" s="115"/>
      <c r="I398" s="203">
        <v>0</v>
      </c>
    </row>
    <row r="399" spans="1:9" s="116" customFormat="1" ht="30" customHeight="1" hidden="1">
      <c r="A399" s="210" t="s">
        <v>540</v>
      </c>
      <c r="B399" s="172">
        <v>110</v>
      </c>
      <c r="C399" s="105" t="s">
        <v>193</v>
      </c>
      <c r="D399" s="115" t="s">
        <v>639</v>
      </c>
      <c r="E399" s="115" t="s">
        <v>260</v>
      </c>
      <c r="F399" s="115" t="s">
        <v>424</v>
      </c>
      <c r="G399" s="115" t="s">
        <v>661</v>
      </c>
      <c r="H399" s="115" t="s">
        <v>541</v>
      </c>
      <c r="I399" s="203"/>
    </row>
    <row r="400" spans="1:9" s="116" customFormat="1" ht="30.75" customHeight="1" hidden="1">
      <c r="A400" s="173" t="s">
        <v>660</v>
      </c>
      <c r="B400" s="172">
        <v>110</v>
      </c>
      <c r="C400" s="105" t="s">
        <v>193</v>
      </c>
      <c r="D400" s="115" t="s">
        <v>639</v>
      </c>
      <c r="E400" s="115" t="s">
        <v>260</v>
      </c>
      <c r="F400" s="115" t="s">
        <v>424</v>
      </c>
      <c r="G400" s="115" t="s">
        <v>662</v>
      </c>
      <c r="H400" s="115"/>
      <c r="I400" s="203">
        <v>0</v>
      </c>
    </row>
    <row r="401" spans="1:9" s="116" customFormat="1" ht="27" customHeight="1" hidden="1">
      <c r="A401" s="210" t="s">
        <v>540</v>
      </c>
      <c r="B401" s="172">
        <v>110</v>
      </c>
      <c r="C401" s="105" t="s">
        <v>193</v>
      </c>
      <c r="D401" s="115" t="s">
        <v>639</v>
      </c>
      <c r="E401" s="115" t="s">
        <v>260</v>
      </c>
      <c r="F401" s="115" t="s">
        <v>424</v>
      </c>
      <c r="G401" s="115" t="s">
        <v>662</v>
      </c>
      <c r="H401" s="115" t="s">
        <v>541</v>
      </c>
      <c r="I401" s="203"/>
    </row>
    <row r="402" spans="1:9" s="116" customFormat="1" ht="30.75" customHeight="1">
      <c r="A402" s="212" t="s">
        <v>667</v>
      </c>
      <c r="B402" s="170" t="s">
        <v>53</v>
      </c>
      <c r="C402" s="103" t="s">
        <v>193</v>
      </c>
      <c r="D402" s="121" t="s">
        <v>639</v>
      </c>
      <c r="E402" s="121" t="s">
        <v>263</v>
      </c>
      <c r="F402" s="121" t="s">
        <v>300</v>
      </c>
      <c r="G402" s="121" t="s">
        <v>301</v>
      </c>
      <c r="H402" s="121"/>
      <c r="I402" s="201">
        <v>83.8</v>
      </c>
    </row>
    <row r="403" spans="1:9" s="116" customFormat="1" ht="32.25" customHeight="1">
      <c r="A403" s="210" t="s">
        <v>668</v>
      </c>
      <c r="B403" s="172" t="s">
        <v>53</v>
      </c>
      <c r="C403" s="105" t="s">
        <v>193</v>
      </c>
      <c r="D403" s="115" t="s">
        <v>639</v>
      </c>
      <c r="E403" s="115" t="s">
        <v>263</v>
      </c>
      <c r="F403" s="115" t="s">
        <v>326</v>
      </c>
      <c r="G403" s="115" t="s">
        <v>301</v>
      </c>
      <c r="H403" s="115"/>
      <c r="I403" s="203">
        <v>83.8</v>
      </c>
    </row>
    <row r="404" spans="1:9" s="116" customFormat="1" ht="30" customHeight="1">
      <c r="A404" s="210" t="s">
        <v>669</v>
      </c>
      <c r="B404" s="172" t="s">
        <v>53</v>
      </c>
      <c r="C404" s="105" t="s">
        <v>193</v>
      </c>
      <c r="D404" s="115" t="s">
        <v>639</v>
      </c>
      <c r="E404" s="115" t="s">
        <v>263</v>
      </c>
      <c r="F404" s="115" t="s">
        <v>326</v>
      </c>
      <c r="G404" s="115" t="s">
        <v>670</v>
      </c>
      <c r="H404" s="115"/>
      <c r="I404" s="203">
        <v>83.8</v>
      </c>
    </row>
    <row r="405" spans="1:9" s="116" customFormat="1" ht="27.75" customHeight="1">
      <c r="A405" s="173" t="s">
        <v>311</v>
      </c>
      <c r="B405" s="172" t="s">
        <v>53</v>
      </c>
      <c r="C405" s="105" t="s">
        <v>193</v>
      </c>
      <c r="D405" s="115" t="s">
        <v>639</v>
      </c>
      <c r="E405" s="115" t="s">
        <v>263</v>
      </c>
      <c r="F405" s="115" t="s">
        <v>326</v>
      </c>
      <c r="G405" s="115" t="s">
        <v>670</v>
      </c>
      <c r="H405" s="115">
        <v>240</v>
      </c>
      <c r="I405" s="203">
        <v>83.8</v>
      </c>
    </row>
    <row r="406" spans="1:9" s="120" customFormat="1" ht="15.75" customHeight="1">
      <c r="A406" s="169" t="s">
        <v>820</v>
      </c>
      <c r="B406" s="170" t="s">
        <v>53</v>
      </c>
      <c r="C406" s="103" t="s">
        <v>193</v>
      </c>
      <c r="D406" s="121" t="s">
        <v>821</v>
      </c>
      <c r="E406" s="121" t="s">
        <v>299</v>
      </c>
      <c r="F406" s="121" t="s">
        <v>300</v>
      </c>
      <c r="G406" s="121" t="s">
        <v>301</v>
      </c>
      <c r="H406" s="121"/>
      <c r="I406" s="201">
        <v>3745.5</v>
      </c>
    </row>
    <row r="407" spans="1:9" s="120" customFormat="1" ht="18" customHeight="1">
      <c r="A407" s="212" t="s">
        <v>788</v>
      </c>
      <c r="B407" s="170" t="s">
        <v>53</v>
      </c>
      <c r="C407" s="103" t="s">
        <v>193</v>
      </c>
      <c r="D407" s="121" t="s">
        <v>821</v>
      </c>
      <c r="E407" s="121" t="s">
        <v>634</v>
      </c>
      <c r="F407" s="121" t="s">
        <v>300</v>
      </c>
      <c r="G407" s="121" t="s">
        <v>301</v>
      </c>
      <c r="H407" s="121"/>
      <c r="I407" s="201">
        <v>3745.5</v>
      </c>
    </row>
    <row r="408" spans="1:9" s="120" customFormat="1" ht="18" customHeight="1">
      <c r="A408" s="168" t="s">
        <v>788</v>
      </c>
      <c r="B408" s="172" t="s">
        <v>53</v>
      </c>
      <c r="C408" s="105" t="s">
        <v>193</v>
      </c>
      <c r="D408" s="115" t="s">
        <v>821</v>
      </c>
      <c r="E408" s="115" t="s">
        <v>634</v>
      </c>
      <c r="F408" s="115" t="s">
        <v>298</v>
      </c>
      <c r="G408" s="115" t="s">
        <v>301</v>
      </c>
      <c r="H408" s="115"/>
      <c r="I408" s="203">
        <v>3745.5</v>
      </c>
    </row>
    <row r="409" spans="1:9" s="120" customFormat="1" ht="28.5" customHeight="1">
      <c r="A409" s="173" t="s">
        <v>840</v>
      </c>
      <c r="B409" s="172" t="s">
        <v>53</v>
      </c>
      <c r="C409" s="105" t="s">
        <v>193</v>
      </c>
      <c r="D409" s="115" t="s">
        <v>821</v>
      </c>
      <c r="E409" s="115" t="s">
        <v>634</v>
      </c>
      <c r="F409" s="115" t="s">
        <v>298</v>
      </c>
      <c r="G409" s="115" t="s">
        <v>841</v>
      </c>
      <c r="H409" s="115"/>
      <c r="I409" s="203">
        <v>1495.5</v>
      </c>
    </row>
    <row r="410" spans="1:9" s="116" customFormat="1" ht="30" customHeight="1">
      <c r="A410" s="168" t="s">
        <v>311</v>
      </c>
      <c r="B410" s="172" t="s">
        <v>53</v>
      </c>
      <c r="C410" s="105" t="s">
        <v>193</v>
      </c>
      <c r="D410" s="115" t="s">
        <v>821</v>
      </c>
      <c r="E410" s="115" t="s">
        <v>634</v>
      </c>
      <c r="F410" s="115" t="s">
        <v>298</v>
      </c>
      <c r="G410" s="115" t="s">
        <v>841</v>
      </c>
      <c r="H410" s="115" t="s">
        <v>312</v>
      </c>
      <c r="I410" s="203">
        <v>1495.5</v>
      </c>
    </row>
    <row r="411" spans="1:9" s="116" customFormat="1" ht="33" customHeight="1" hidden="1">
      <c r="A411" s="168" t="s">
        <v>850</v>
      </c>
      <c r="B411" s="172">
        <v>110</v>
      </c>
      <c r="C411" s="105" t="s">
        <v>193</v>
      </c>
      <c r="D411" s="115" t="s">
        <v>821</v>
      </c>
      <c r="E411" s="115" t="s">
        <v>634</v>
      </c>
      <c r="F411" s="115" t="s">
        <v>298</v>
      </c>
      <c r="G411" s="115" t="s">
        <v>851</v>
      </c>
      <c r="H411" s="115"/>
      <c r="I411" s="203">
        <v>0</v>
      </c>
    </row>
    <row r="412" spans="1:9" s="116" customFormat="1" ht="30" customHeight="1" hidden="1">
      <c r="A412" s="168" t="s">
        <v>311</v>
      </c>
      <c r="B412" s="172">
        <v>110</v>
      </c>
      <c r="C412" s="105" t="s">
        <v>193</v>
      </c>
      <c r="D412" s="115" t="s">
        <v>821</v>
      </c>
      <c r="E412" s="115" t="s">
        <v>634</v>
      </c>
      <c r="F412" s="115" t="s">
        <v>298</v>
      </c>
      <c r="G412" s="115" t="s">
        <v>851</v>
      </c>
      <c r="H412" s="115" t="s">
        <v>312</v>
      </c>
      <c r="I412" s="203"/>
    </row>
    <row r="413" spans="1:9" s="116" customFormat="1" ht="30" customHeight="1" hidden="1">
      <c r="A413" s="67" t="s">
        <v>1024</v>
      </c>
      <c r="B413" s="172">
        <v>110</v>
      </c>
      <c r="C413" s="105" t="s">
        <v>193</v>
      </c>
      <c r="D413" s="115" t="s">
        <v>821</v>
      </c>
      <c r="E413" s="115" t="s">
        <v>634</v>
      </c>
      <c r="F413" s="115" t="s">
        <v>298</v>
      </c>
      <c r="G413" s="115" t="s">
        <v>1025</v>
      </c>
      <c r="H413" s="115"/>
      <c r="I413" s="203">
        <v>0</v>
      </c>
    </row>
    <row r="414" spans="1:9" s="116" customFormat="1" ht="30" customHeight="1" hidden="1">
      <c r="A414" s="67" t="s">
        <v>311</v>
      </c>
      <c r="B414" s="172">
        <v>110</v>
      </c>
      <c r="C414" s="105" t="s">
        <v>193</v>
      </c>
      <c r="D414" s="115" t="s">
        <v>821</v>
      </c>
      <c r="E414" s="115" t="s">
        <v>634</v>
      </c>
      <c r="F414" s="115" t="s">
        <v>298</v>
      </c>
      <c r="G414" s="115" t="s">
        <v>1025</v>
      </c>
      <c r="H414" s="115" t="s">
        <v>312</v>
      </c>
      <c r="I414" s="203">
        <v>0</v>
      </c>
    </row>
    <row r="415" spans="1:9" s="120" customFormat="1" ht="28.5" customHeight="1">
      <c r="A415" s="168" t="s">
        <v>856</v>
      </c>
      <c r="B415" s="172">
        <v>110</v>
      </c>
      <c r="C415" s="105" t="s">
        <v>193</v>
      </c>
      <c r="D415" s="115" t="s">
        <v>821</v>
      </c>
      <c r="E415" s="115" t="s">
        <v>634</v>
      </c>
      <c r="F415" s="115" t="s">
        <v>298</v>
      </c>
      <c r="G415" s="115" t="s">
        <v>857</v>
      </c>
      <c r="H415" s="115"/>
      <c r="I415" s="203">
        <v>1200</v>
      </c>
    </row>
    <row r="416" spans="1:9" s="116" customFormat="1" ht="30" customHeight="1">
      <c r="A416" s="168" t="s">
        <v>311</v>
      </c>
      <c r="B416" s="172">
        <v>110</v>
      </c>
      <c r="C416" s="105" t="s">
        <v>193</v>
      </c>
      <c r="D416" s="115" t="s">
        <v>821</v>
      </c>
      <c r="E416" s="115" t="s">
        <v>634</v>
      </c>
      <c r="F416" s="115" t="s">
        <v>298</v>
      </c>
      <c r="G416" s="115" t="s">
        <v>857</v>
      </c>
      <c r="H416" s="115" t="s">
        <v>312</v>
      </c>
      <c r="I416" s="203">
        <v>1200</v>
      </c>
    </row>
    <row r="417" spans="1:9" s="116" customFormat="1" ht="30" customHeight="1">
      <c r="A417" s="168" t="s">
        <v>1065</v>
      </c>
      <c r="B417" s="172">
        <v>110</v>
      </c>
      <c r="C417" s="105" t="s">
        <v>193</v>
      </c>
      <c r="D417" s="115" t="s">
        <v>821</v>
      </c>
      <c r="E417" s="115" t="s">
        <v>634</v>
      </c>
      <c r="F417" s="115" t="s">
        <v>298</v>
      </c>
      <c r="G417" s="115" t="s">
        <v>1064</v>
      </c>
      <c r="H417" s="115"/>
      <c r="I417" s="203">
        <v>880</v>
      </c>
    </row>
    <row r="418" spans="1:9" s="116" customFormat="1" ht="30" customHeight="1">
      <c r="A418" s="168" t="s">
        <v>311</v>
      </c>
      <c r="B418" s="172">
        <v>110</v>
      </c>
      <c r="C418" s="105" t="s">
        <v>193</v>
      </c>
      <c r="D418" s="115" t="s">
        <v>821</v>
      </c>
      <c r="E418" s="115" t="s">
        <v>634</v>
      </c>
      <c r="F418" s="115" t="s">
        <v>298</v>
      </c>
      <c r="G418" s="115" t="s">
        <v>1064</v>
      </c>
      <c r="H418" s="115" t="s">
        <v>312</v>
      </c>
      <c r="I418" s="203">
        <v>880</v>
      </c>
    </row>
    <row r="419" spans="1:9" s="116" customFormat="1" ht="21" customHeight="1">
      <c r="A419" s="168" t="s">
        <v>1365</v>
      </c>
      <c r="B419" s="172">
        <v>110</v>
      </c>
      <c r="C419" s="105" t="s">
        <v>193</v>
      </c>
      <c r="D419" s="115" t="s">
        <v>821</v>
      </c>
      <c r="E419" s="115" t="s">
        <v>634</v>
      </c>
      <c r="F419" s="115" t="s">
        <v>298</v>
      </c>
      <c r="G419" s="115" t="s">
        <v>1364</v>
      </c>
      <c r="H419" s="115"/>
      <c r="I419" s="203">
        <v>170</v>
      </c>
    </row>
    <row r="420" spans="1:9" s="116" customFormat="1" ht="30" customHeight="1">
      <c r="A420" s="168" t="s">
        <v>311</v>
      </c>
      <c r="B420" s="172">
        <v>110</v>
      </c>
      <c r="C420" s="105" t="s">
        <v>193</v>
      </c>
      <c r="D420" s="115" t="s">
        <v>821</v>
      </c>
      <c r="E420" s="115" t="s">
        <v>634</v>
      </c>
      <c r="F420" s="115" t="s">
        <v>298</v>
      </c>
      <c r="G420" s="115" t="s">
        <v>1364</v>
      </c>
      <c r="H420" s="115" t="s">
        <v>312</v>
      </c>
      <c r="I420" s="203">
        <v>170</v>
      </c>
    </row>
    <row r="421" spans="1:9" s="116" customFormat="1" ht="18" customHeight="1">
      <c r="A421" s="220" t="s">
        <v>961</v>
      </c>
      <c r="B421" s="170" t="s">
        <v>53</v>
      </c>
      <c r="C421" s="103" t="s">
        <v>195</v>
      </c>
      <c r="D421" s="121"/>
      <c r="E421" s="121"/>
      <c r="F421" s="121"/>
      <c r="G421" s="121"/>
      <c r="H421" s="121"/>
      <c r="I421" s="201">
        <v>6406.5</v>
      </c>
    </row>
    <row r="422" spans="1:9" s="116" customFormat="1" ht="22.5" customHeight="1">
      <c r="A422" s="221" t="s">
        <v>196</v>
      </c>
      <c r="B422" s="170">
        <v>110</v>
      </c>
      <c r="C422" s="103" t="s">
        <v>197</v>
      </c>
      <c r="D422" s="121"/>
      <c r="E422" s="121"/>
      <c r="F422" s="121"/>
      <c r="G422" s="121"/>
      <c r="H422" s="121"/>
      <c r="I422" s="201">
        <v>527.5</v>
      </c>
    </row>
    <row r="423" spans="1:9" s="116" customFormat="1" ht="45" customHeight="1" hidden="1">
      <c r="A423" s="169" t="s">
        <v>562</v>
      </c>
      <c r="B423" s="170">
        <v>110</v>
      </c>
      <c r="C423" s="103" t="s">
        <v>197</v>
      </c>
      <c r="D423" s="121" t="s">
        <v>563</v>
      </c>
      <c r="E423" s="121" t="s">
        <v>299</v>
      </c>
      <c r="F423" s="121" t="s">
        <v>300</v>
      </c>
      <c r="G423" s="121" t="s">
        <v>301</v>
      </c>
      <c r="H423" s="121"/>
      <c r="I423" s="201">
        <v>0</v>
      </c>
    </row>
    <row r="424" spans="1:9" s="116" customFormat="1" ht="30" customHeight="1" hidden="1">
      <c r="A424" s="210" t="s">
        <v>628</v>
      </c>
      <c r="B424" s="170">
        <v>110</v>
      </c>
      <c r="C424" s="103" t="s">
        <v>197</v>
      </c>
      <c r="D424" s="121" t="s">
        <v>563</v>
      </c>
      <c r="E424" s="121" t="s">
        <v>483</v>
      </c>
      <c r="F424" s="121" t="s">
        <v>300</v>
      </c>
      <c r="G424" s="121" t="s">
        <v>301</v>
      </c>
      <c r="H424" s="121"/>
      <c r="I424" s="201">
        <v>0</v>
      </c>
    </row>
    <row r="425" spans="1:9" s="120" customFormat="1" ht="36.75" customHeight="1" hidden="1">
      <c r="A425" s="173" t="s">
        <v>629</v>
      </c>
      <c r="B425" s="172">
        <v>110</v>
      </c>
      <c r="C425" s="105" t="s">
        <v>197</v>
      </c>
      <c r="D425" s="115" t="s">
        <v>563</v>
      </c>
      <c r="E425" s="115" t="s">
        <v>483</v>
      </c>
      <c r="F425" s="115" t="s">
        <v>326</v>
      </c>
      <c r="G425" s="115" t="s">
        <v>301</v>
      </c>
      <c r="H425" s="115"/>
      <c r="I425" s="203">
        <v>0</v>
      </c>
    </row>
    <row r="426" spans="1:9" s="120" customFormat="1" ht="33.75" customHeight="1" hidden="1">
      <c r="A426" s="222" t="s">
        <v>632</v>
      </c>
      <c r="B426" s="172">
        <v>110</v>
      </c>
      <c r="C426" s="105" t="s">
        <v>197</v>
      </c>
      <c r="D426" s="115" t="s">
        <v>563</v>
      </c>
      <c r="E426" s="115" t="s">
        <v>483</v>
      </c>
      <c r="F426" s="115" t="s">
        <v>326</v>
      </c>
      <c r="G426" s="115" t="s">
        <v>633</v>
      </c>
      <c r="H426" s="115"/>
      <c r="I426" s="203">
        <v>0</v>
      </c>
    </row>
    <row r="427" spans="1:9" s="120" customFormat="1" ht="27" customHeight="1" hidden="1">
      <c r="A427" s="168" t="s">
        <v>311</v>
      </c>
      <c r="B427" s="172">
        <v>110</v>
      </c>
      <c r="C427" s="105" t="s">
        <v>197</v>
      </c>
      <c r="D427" s="115" t="s">
        <v>563</v>
      </c>
      <c r="E427" s="115" t="s">
        <v>483</v>
      </c>
      <c r="F427" s="115" t="s">
        <v>326</v>
      </c>
      <c r="G427" s="115" t="s">
        <v>633</v>
      </c>
      <c r="H427" s="115" t="s">
        <v>312</v>
      </c>
      <c r="I427" s="203"/>
    </row>
    <row r="428" spans="1:9" s="120" customFormat="1" ht="20.25" customHeight="1">
      <c r="A428" s="169" t="s">
        <v>820</v>
      </c>
      <c r="B428" s="170">
        <v>110</v>
      </c>
      <c r="C428" s="103" t="s">
        <v>197</v>
      </c>
      <c r="D428" s="121" t="s">
        <v>821</v>
      </c>
      <c r="E428" s="121" t="s">
        <v>299</v>
      </c>
      <c r="F428" s="121" t="s">
        <v>300</v>
      </c>
      <c r="G428" s="121" t="s">
        <v>301</v>
      </c>
      <c r="H428" s="121"/>
      <c r="I428" s="201">
        <v>527.5</v>
      </c>
    </row>
    <row r="429" spans="1:9" s="120" customFormat="1" ht="17.25" customHeight="1">
      <c r="A429" s="212" t="s">
        <v>788</v>
      </c>
      <c r="B429" s="170">
        <v>110</v>
      </c>
      <c r="C429" s="103" t="s">
        <v>197</v>
      </c>
      <c r="D429" s="121" t="s">
        <v>821</v>
      </c>
      <c r="E429" s="121" t="s">
        <v>634</v>
      </c>
      <c r="F429" s="121" t="s">
        <v>300</v>
      </c>
      <c r="G429" s="121" t="s">
        <v>301</v>
      </c>
      <c r="H429" s="121"/>
      <c r="I429" s="201">
        <v>527.5</v>
      </c>
    </row>
    <row r="430" spans="1:9" s="120" customFormat="1" ht="17.25" customHeight="1">
      <c r="A430" s="168" t="s">
        <v>788</v>
      </c>
      <c r="B430" s="170">
        <v>110</v>
      </c>
      <c r="C430" s="103" t="s">
        <v>197</v>
      </c>
      <c r="D430" s="121" t="s">
        <v>821</v>
      </c>
      <c r="E430" s="121" t="s">
        <v>634</v>
      </c>
      <c r="F430" s="121" t="s">
        <v>298</v>
      </c>
      <c r="G430" s="121" t="s">
        <v>301</v>
      </c>
      <c r="H430" s="121"/>
      <c r="I430" s="201">
        <v>527.5</v>
      </c>
    </row>
    <row r="431" spans="1:9" s="120" customFormat="1" ht="45" customHeight="1">
      <c r="A431" s="227" t="s">
        <v>1053</v>
      </c>
      <c r="B431" s="172">
        <v>110</v>
      </c>
      <c r="C431" s="105" t="s">
        <v>197</v>
      </c>
      <c r="D431" s="115" t="s">
        <v>821</v>
      </c>
      <c r="E431" s="115" t="s">
        <v>634</v>
      </c>
      <c r="F431" s="115" t="s">
        <v>298</v>
      </c>
      <c r="G431" s="115" t="s">
        <v>1051</v>
      </c>
      <c r="H431" s="115"/>
      <c r="I431" s="203">
        <v>517.3</v>
      </c>
    </row>
    <row r="432" spans="1:9" s="120" customFormat="1" ht="30" customHeight="1">
      <c r="A432" s="168" t="s">
        <v>311</v>
      </c>
      <c r="B432" s="172">
        <v>110</v>
      </c>
      <c r="C432" s="105" t="s">
        <v>197</v>
      </c>
      <c r="D432" s="115" t="s">
        <v>821</v>
      </c>
      <c r="E432" s="115" t="s">
        <v>634</v>
      </c>
      <c r="F432" s="115" t="s">
        <v>298</v>
      </c>
      <c r="G432" s="115" t="s">
        <v>1051</v>
      </c>
      <c r="H432" s="115" t="s">
        <v>312</v>
      </c>
      <c r="I432" s="203">
        <v>517.3</v>
      </c>
    </row>
    <row r="433" spans="1:9" s="120" customFormat="1" ht="18" customHeight="1">
      <c r="A433" s="227" t="s">
        <v>1054</v>
      </c>
      <c r="B433" s="172">
        <v>110</v>
      </c>
      <c r="C433" s="105" t="s">
        <v>197</v>
      </c>
      <c r="D433" s="115" t="s">
        <v>821</v>
      </c>
      <c r="E433" s="115" t="s">
        <v>634</v>
      </c>
      <c r="F433" s="115" t="s">
        <v>298</v>
      </c>
      <c r="G433" s="115" t="s">
        <v>1052</v>
      </c>
      <c r="H433" s="115"/>
      <c r="I433" s="203">
        <v>10.2</v>
      </c>
    </row>
    <row r="434" spans="1:9" s="120" customFormat="1" ht="30.75" customHeight="1">
      <c r="A434" s="168" t="s">
        <v>311</v>
      </c>
      <c r="B434" s="172">
        <v>110</v>
      </c>
      <c r="C434" s="105" t="s">
        <v>197</v>
      </c>
      <c r="D434" s="115" t="s">
        <v>821</v>
      </c>
      <c r="E434" s="115" t="s">
        <v>634</v>
      </c>
      <c r="F434" s="115" t="s">
        <v>298</v>
      </c>
      <c r="G434" s="115" t="s">
        <v>1052</v>
      </c>
      <c r="H434" s="115" t="s">
        <v>312</v>
      </c>
      <c r="I434" s="203">
        <v>10.2</v>
      </c>
    </row>
    <row r="435" spans="1:9" s="134" customFormat="1" ht="22.5" customHeight="1">
      <c r="A435" s="221" t="s">
        <v>198</v>
      </c>
      <c r="B435" s="170">
        <v>110</v>
      </c>
      <c r="C435" s="103" t="s">
        <v>199</v>
      </c>
      <c r="D435" s="121"/>
      <c r="E435" s="121"/>
      <c r="F435" s="121"/>
      <c r="G435" s="121"/>
      <c r="H435" s="121"/>
      <c r="I435" s="201">
        <v>3868</v>
      </c>
    </row>
    <row r="436" spans="1:9" s="145" customFormat="1" ht="60" customHeight="1">
      <c r="A436" s="169" t="s">
        <v>297</v>
      </c>
      <c r="B436" s="170">
        <v>110</v>
      </c>
      <c r="C436" s="103" t="s">
        <v>199</v>
      </c>
      <c r="D436" s="121" t="s">
        <v>298</v>
      </c>
      <c r="E436" s="121" t="s">
        <v>299</v>
      </c>
      <c r="F436" s="121" t="s">
        <v>300</v>
      </c>
      <c r="G436" s="121" t="s">
        <v>301</v>
      </c>
      <c r="H436" s="121"/>
      <c r="I436" s="201">
        <v>3868</v>
      </c>
    </row>
    <row r="437" spans="1:9" s="134" customFormat="1" ht="33" customHeight="1">
      <c r="A437" s="210" t="s">
        <v>302</v>
      </c>
      <c r="B437" s="172">
        <v>110</v>
      </c>
      <c r="C437" s="105" t="s">
        <v>199</v>
      </c>
      <c r="D437" s="115" t="s">
        <v>298</v>
      </c>
      <c r="E437" s="115" t="s">
        <v>258</v>
      </c>
      <c r="F437" s="115" t="s">
        <v>300</v>
      </c>
      <c r="G437" s="115" t="s">
        <v>301</v>
      </c>
      <c r="H437" s="115"/>
      <c r="I437" s="203">
        <v>3868</v>
      </c>
    </row>
    <row r="438" spans="1:9" s="116" customFormat="1" ht="57.75" customHeight="1">
      <c r="A438" s="210" t="s">
        <v>303</v>
      </c>
      <c r="B438" s="172">
        <v>110</v>
      </c>
      <c r="C438" s="105" t="s">
        <v>199</v>
      </c>
      <c r="D438" s="115" t="s">
        <v>298</v>
      </c>
      <c r="E438" s="115" t="s">
        <v>258</v>
      </c>
      <c r="F438" s="115" t="s">
        <v>298</v>
      </c>
      <c r="G438" s="115" t="s">
        <v>301</v>
      </c>
      <c r="H438" s="115"/>
      <c r="I438" s="203">
        <v>3868</v>
      </c>
    </row>
    <row r="439" spans="1:9" s="116" customFormat="1" ht="44.25" customHeight="1">
      <c r="A439" s="210" t="s">
        <v>1067</v>
      </c>
      <c r="B439" s="172">
        <v>110</v>
      </c>
      <c r="C439" s="105" t="s">
        <v>199</v>
      </c>
      <c r="D439" s="115" t="s">
        <v>298</v>
      </c>
      <c r="E439" s="115" t="s">
        <v>258</v>
      </c>
      <c r="F439" s="115" t="s">
        <v>298</v>
      </c>
      <c r="G439" s="115" t="s">
        <v>1358</v>
      </c>
      <c r="H439" s="115"/>
      <c r="I439" s="203">
        <v>3868</v>
      </c>
    </row>
    <row r="440" spans="1:9" s="116" customFormat="1" ht="28.5" customHeight="1">
      <c r="A440" s="168" t="s">
        <v>311</v>
      </c>
      <c r="B440" s="172">
        <v>110</v>
      </c>
      <c r="C440" s="105" t="s">
        <v>199</v>
      </c>
      <c r="D440" s="115" t="s">
        <v>298</v>
      </c>
      <c r="E440" s="115" t="s">
        <v>258</v>
      </c>
      <c r="F440" s="115" t="s">
        <v>298</v>
      </c>
      <c r="G440" s="115" t="s">
        <v>1358</v>
      </c>
      <c r="H440" s="115" t="s">
        <v>312</v>
      </c>
      <c r="I440" s="203">
        <v>3868</v>
      </c>
    </row>
    <row r="441" spans="1:9" s="116" customFormat="1" ht="42.75" customHeight="1" hidden="1">
      <c r="A441" s="210" t="s">
        <v>1067</v>
      </c>
      <c r="B441" s="172">
        <v>110</v>
      </c>
      <c r="C441" s="105" t="s">
        <v>199</v>
      </c>
      <c r="D441" s="115" t="s">
        <v>298</v>
      </c>
      <c r="E441" s="115" t="s">
        <v>258</v>
      </c>
      <c r="F441" s="115" t="s">
        <v>298</v>
      </c>
      <c r="G441" s="115" t="s">
        <v>1066</v>
      </c>
      <c r="H441" s="115"/>
      <c r="I441" s="203">
        <v>0</v>
      </c>
    </row>
    <row r="442" spans="1:9" s="116" customFormat="1" ht="31.5" customHeight="1" hidden="1">
      <c r="A442" s="168" t="s">
        <v>311</v>
      </c>
      <c r="B442" s="172">
        <v>110</v>
      </c>
      <c r="C442" s="105" t="s">
        <v>199</v>
      </c>
      <c r="D442" s="115" t="s">
        <v>298</v>
      </c>
      <c r="E442" s="115" t="s">
        <v>258</v>
      </c>
      <c r="F442" s="115" t="s">
        <v>298</v>
      </c>
      <c r="G442" s="115" t="s">
        <v>1066</v>
      </c>
      <c r="H442" s="115" t="s">
        <v>312</v>
      </c>
      <c r="I442" s="203">
        <v>0</v>
      </c>
    </row>
    <row r="443" spans="1:9" s="116" customFormat="1" ht="26.25" customHeight="1" hidden="1">
      <c r="A443" s="168" t="s">
        <v>309</v>
      </c>
      <c r="B443" s="172">
        <v>110</v>
      </c>
      <c r="C443" s="105" t="s">
        <v>199</v>
      </c>
      <c r="D443" s="115" t="s">
        <v>298</v>
      </c>
      <c r="E443" s="115" t="s">
        <v>258</v>
      </c>
      <c r="F443" s="115" t="s">
        <v>298</v>
      </c>
      <c r="G443" s="115" t="s">
        <v>310</v>
      </c>
      <c r="H443" s="115"/>
      <c r="I443" s="203">
        <v>0</v>
      </c>
    </row>
    <row r="444" spans="1:9" s="134" customFormat="1" ht="29.25" customHeight="1" hidden="1">
      <c r="A444" s="168" t="s">
        <v>311</v>
      </c>
      <c r="B444" s="172">
        <v>110</v>
      </c>
      <c r="C444" s="105" t="s">
        <v>199</v>
      </c>
      <c r="D444" s="115" t="s">
        <v>298</v>
      </c>
      <c r="E444" s="115" t="s">
        <v>258</v>
      </c>
      <c r="F444" s="115" t="s">
        <v>298</v>
      </c>
      <c r="G444" s="115" t="s">
        <v>310</v>
      </c>
      <c r="H444" s="115" t="s">
        <v>312</v>
      </c>
      <c r="I444" s="203"/>
    </row>
    <row r="445" spans="1:9" s="134" customFormat="1" ht="15" customHeight="1" hidden="1">
      <c r="A445" s="220" t="s">
        <v>200</v>
      </c>
      <c r="B445" s="170">
        <v>110</v>
      </c>
      <c r="C445" s="103" t="s">
        <v>201</v>
      </c>
      <c r="D445" s="121"/>
      <c r="E445" s="121"/>
      <c r="F445" s="121"/>
      <c r="G445" s="121"/>
      <c r="H445" s="121"/>
      <c r="I445" s="201">
        <v>0</v>
      </c>
    </row>
    <row r="446" spans="1:9" s="134" customFormat="1" ht="18" customHeight="1" hidden="1">
      <c r="A446" s="169" t="s">
        <v>820</v>
      </c>
      <c r="B446" s="170" t="s">
        <v>53</v>
      </c>
      <c r="C446" s="103" t="s">
        <v>201</v>
      </c>
      <c r="D446" s="103" t="s">
        <v>821</v>
      </c>
      <c r="E446" s="103" t="s">
        <v>299</v>
      </c>
      <c r="F446" s="103" t="s">
        <v>300</v>
      </c>
      <c r="G446" s="121" t="s">
        <v>301</v>
      </c>
      <c r="H446" s="121"/>
      <c r="I446" s="201">
        <v>0</v>
      </c>
    </row>
    <row r="447" spans="1:9" s="134" customFormat="1" ht="16.5" customHeight="1" hidden="1">
      <c r="A447" s="212" t="s">
        <v>788</v>
      </c>
      <c r="B447" s="170" t="s">
        <v>53</v>
      </c>
      <c r="C447" s="103" t="s">
        <v>201</v>
      </c>
      <c r="D447" s="121" t="s">
        <v>821</v>
      </c>
      <c r="E447" s="121" t="s">
        <v>634</v>
      </c>
      <c r="F447" s="121" t="s">
        <v>300</v>
      </c>
      <c r="G447" s="121" t="s">
        <v>301</v>
      </c>
      <c r="H447" s="121"/>
      <c r="I447" s="201">
        <v>0</v>
      </c>
    </row>
    <row r="448" spans="1:9" s="116" customFormat="1" ht="18" customHeight="1" hidden="1">
      <c r="A448" s="168" t="s">
        <v>788</v>
      </c>
      <c r="B448" s="219" t="s">
        <v>53</v>
      </c>
      <c r="C448" s="452" t="s">
        <v>201</v>
      </c>
      <c r="D448" s="127" t="s">
        <v>821</v>
      </c>
      <c r="E448" s="127" t="s">
        <v>634</v>
      </c>
      <c r="F448" s="127" t="s">
        <v>298</v>
      </c>
      <c r="G448" s="115" t="s">
        <v>301</v>
      </c>
      <c r="H448" s="115"/>
      <c r="I448" s="203">
        <v>0</v>
      </c>
    </row>
    <row r="449" spans="1:9" s="120" customFormat="1" ht="46.5" customHeight="1" hidden="1">
      <c r="A449" s="168" t="s">
        <v>838</v>
      </c>
      <c r="B449" s="219" t="s">
        <v>53</v>
      </c>
      <c r="C449" s="452" t="s">
        <v>201</v>
      </c>
      <c r="D449" s="127" t="s">
        <v>821</v>
      </c>
      <c r="E449" s="127" t="s">
        <v>634</v>
      </c>
      <c r="F449" s="127" t="s">
        <v>298</v>
      </c>
      <c r="G449" s="115" t="s">
        <v>839</v>
      </c>
      <c r="H449" s="115"/>
      <c r="I449" s="203">
        <v>0</v>
      </c>
    </row>
    <row r="450" spans="1:9" s="120" customFormat="1" ht="32.25" customHeight="1" hidden="1">
      <c r="A450" s="168" t="s">
        <v>311</v>
      </c>
      <c r="B450" s="219" t="s">
        <v>53</v>
      </c>
      <c r="C450" s="452" t="s">
        <v>201</v>
      </c>
      <c r="D450" s="127" t="s">
        <v>821</v>
      </c>
      <c r="E450" s="127" t="s">
        <v>634</v>
      </c>
      <c r="F450" s="127" t="s">
        <v>298</v>
      </c>
      <c r="G450" s="115" t="s">
        <v>839</v>
      </c>
      <c r="H450" s="115" t="s">
        <v>312</v>
      </c>
      <c r="I450" s="203">
        <v>0</v>
      </c>
    </row>
    <row r="451" spans="1:9" s="120" customFormat="1" ht="20.25" customHeight="1">
      <c r="A451" s="220" t="s">
        <v>202</v>
      </c>
      <c r="B451" s="170" t="s">
        <v>53</v>
      </c>
      <c r="C451" s="103" t="s">
        <v>203</v>
      </c>
      <c r="D451" s="121"/>
      <c r="E451" s="121"/>
      <c r="F451" s="121"/>
      <c r="G451" s="121"/>
      <c r="H451" s="121"/>
      <c r="I451" s="201">
        <v>2011</v>
      </c>
    </row>
    <row r="452" spans="1:9" s="120" customFormat="1" ht="21" customHeight="1">
      <c r="A452" s="169" t="s">
        <v>820</v>
      </c>
      <c r="B452" s="170" t="s">
        <v>53</v>
      </c>
      <c r="C452" s="103" t="s">
        <v>203</v>
      </c>
      <c r="D452" s="103" t="s">
        <v>821</v>
      </c>
      <c r="E452" s="103" t="s">
        <v>299</v>
      </c>
      <c r="F452" s="103" t="s">
        <v>300</v>
      </c>
      <c r="G452" s="103" t="s">
        <v>301</v>
      </c>
      <c r="H452" s="139"/>
      <c r="I452" s="201">
        <v>2011</v>
      </c>
    </row>
    <row r="453" spans="1:9" s="120" customFormat="1" ht="15" customHeight="1">
      <c r="A453" s="212" t="s">
        <v>788</v>
      </c>
      <c r="B453" s="170" t="s">
        <v>53</v>
      </c>
      <c r="C453" s="103" t="s">
        <v>203</v>
      </c>
      <c r="D453" s="121" t="s">
        <v>821</v>
      </c>
      <c r="E453" s="121" t="s">
        <v>634</v>
      </c>
      <c r="F453" s="121" t="s">
        <v>300</v>
      </c>
      <c r="G453" s="121" t="s">
        <v>301</v>
      </c>
      <c r="H453" s="121"/>
      <c r="I453" s="201">
        <v>2011</v>
      </c>
    </row>
    <row r="454" spans="1:9" s="120" customFormat="1" ht="15.75" customHeight="1">
      <c r="A454" s="168" t="s">
        <v>788</v>
      </c>
      <c r="B454" s="219" t="s">
        <v>53</v>
      </c>
      <c r="C454" s="452" t="s">
        <v>203</v>
      </c>
      <c r="D454" s="127" t="s">
        <v>821</v>
      </c>
      <c r="E454" s="127" t="s">
        <v>634</v>
      </c>
      <c r="F454" s="127" t="s">
        <v>298</v>
      </c>
      <c r="G454" s="115" t="s">
        <v>301</v>
      </c>
      <c r="H454" s="115"/>
      <c r="I454" s="203">
        <v>2011</v>
      </c>
    </row>
    <row r="455" spans="1:9" s="120" customFormat="1" ht="30.75" customHeight="1">
      <c r="A455" s="173" t="s">
        <v>805</v>
      </c>
      <c r="B455" s="219" t="s">
        <v>53</v>
      </c>
      <c r="C455" s="452" t="s">
        <v>203</v>
      </c>
      <c r="D455" s="127" t="s">
        <v>821</v>
      </c>
      <c r="E455" s="127" t="s">
        <v>634</v>
      </c>
      <c r="F455" s="127" t="s">
        <v>298</v>
      </c>
      <c r="G455" s="127" t="s">
        <v>806</v>
      </c>
      <c r="H455" s="450"/>
      <c r="I455" s="205">
        <v>2011</v>
      </c>
    </row>
    <row r="456" spans="1:9" s="120" customFormat="1" ht="34.5" customHeight="1">
      <c r="A456" s="173" t="s">
        <v>311</v>
      </c>
      <c r="B456" s="219" t="s">
        <v>53</v>
      </c>
      <c r="C456" s="106" t="s">
        <v>203</v>
      </c>
      <c r="D456" s="127" t="s">
        <v>821</v>
      </c>
      <c r="E456" s="127" t="s">
        <v>634</v>
      </c>
      <c r="F456" s="127" t="s">
        <v>298</v>
      </c>
      <c r="G456" s="127" t="s">
        <v>806</v>
      </c>
      <c r="H456" s="115">
        <v>240</v>
      </c>
      <c r="I456" s="203">
        <v>2011</v>
      </c>
    </row>
    <row r="457" spans="1:9" s="120" customFormat="1" ht="15.75" customHeight="1">
      <c r="A457" s="169" t="s">
        <v>909</v>
      </c>
      <c r="B457" s="170" t="s">
        <v>53</v>
      </c>
      <c r="C457" s="103" t="s">
        <v>209</v>
      </c>
      <c r="D457" s="121"/>
      <c r="E457" s="121"/>
      <c r="F457" s="121"/>
      <c r="G457" s="121"/>
      <c r="H457" s="121"/>
      <c r="I457" s="201">
        <v>84670.29999999999</v>
      </c>
    </row>
    <row r="458" spans="1:9" s="120" customFormat="1" ht="17.25" customHeight="1">
      <c r="A458" s="169" t="s">
        <v>214</v>
      </c>
      <c r="B458" s="170">
        <v>110</v>
      </c>
      <c r="C458" s="103" t="s">
        <v>215</v>
      </c>
      <c r="D458" s="121"/>
      <c r="E458" s="121"/>
      <c r="F458" s="121"/>
      <c r="G458" s="121"/>
      <c r="H458" s="121"/>
      <c r="I458" s="201">
        <v>83812.19999999998</v>
      </c>
    </row>
    <row r="459" spans="1:9" s="120" customFormat="1" ht="31.5" customHeight="1">
      <c r="A459" s="169" t="s">
        <v>380</v>
      </c>
      <c r="B459" s="225" t="s">
        <v>53</v>
      </c>
      <c r="C459" s="103" t="s">
        <v>215</v>
      </c>
      <c r="D459" s="121" t="s">
        <v>381</v>
      </c>
      <c r="E459" s="121" t="s">
        <v>299</v>
      </c>
      <c r="F459" s="121" t="s">
        <v>300</v>
      </c>
      <c r="G459" s="121" t="s">
        <v>301</v>
      </c>
      <c r="H459" s="121"/>
      <c r="I459" s="201">
        <v>83812.19999999998</v>
      </c>
    </row>
    <row r="460" spans="1:9" s="120" customFormat="1" ht="34.5" customHeight="1">
      <c r="A460" s="212" t="s">
        <v>913</v>
      </c>
      <c r="B460" s="225" t="s">
        <v>53</v>
      </c>
      <c r="C460" s="103" t="s">
        <v>215</v>
      </c>
      <c r="D460" s="121" t="s">
        <v>381</v>
      </c>
      <c r="E460" s="121" t="s">
        <v>262</v>
      </c>
      <c r="F460" s="121" t="s">
        <v>300</v>
      </c>
      <c r="G460" s="121" t="s">
        <v>301</v>
      </c>
      <c r="H460" s="121"/>
      <c r="I460" s="201">
        <v>79153.49999999999</v>
      </c>
    </row>
    <row r="461" spans="1:9" s="120" customFormat="1" ht="30.75" customHeight="1">
      <c r="A461" s="210" t="s">
        <v>393</v>
      </c>
      <c r="B461" s="219" t="s">
        <v>53</v>
      </c>
      <c r="C461" s="105" t="s">
        <v>215</v>
      </c>
      <c r="D461" s="115" t="s">
        <v>381</v>
      </c>
      <c r="E461" s="115" t="s">
        <v>262</v>
      </c>
      <c r="F461" s="115" t="s">
        <v>326</v>
      </c>
      <c r="G461" s="115" t="s">
        <v>301</v>
      </c>
      <c r="H461" s="115"/>
      <c r="I461" s="203">
        <v>78782.79999999999</v>
      </c>
    </row>
    <row r="462" spans="1:9" s="120" customFormat="1" ht="29.25" customHeight="1">
      <c r="A462" s="213" t="s">
        <v>962</v>
      </c>
      <c r="B462" s="219" t="s">
        <v>53</v>
      </c>
      <c r="C462" s="105" t="s">
        <v>215</v>
      </c>
      <c r="D462" s="115" t="s">
        <v>381</v>
      </c>
      <c r="E462" s="115" t="s">
        <v>262</v>
      </c>
      <c r="F462" s="115" t="s">
        <v>326</v>
      </c>
      <c r="G462" s="115" t="s">
        <v>395</v>
      </c>
      <c r="H462" s="115"/>
      <c r="I462" s="203">
        <v>78730.4</v>
      </c>
    </row>
    <row r="463" spans="1:9" s="120" customFormat="1" ht="15" customHeight="1">
      <c r="A463" s="173" t="s">
        <v>396</v>
      </c>
      <c r="B463" s="219" t="s">
        <v>53</v>
      </c>
      <c r="C463" s="105" t="s">
        <v>215</v>
      </c>
      <c r="D463" s="115" t="s">
        <v>381</v>
      </c>
      <c r="E463" s="115" t="s">
        <v>262</v>
      </c>
      <c r="F463" s="115" t="s">
        <v>326</v>
      </c>
      <c r="G463" s="115" t="s">
        <v>395</v>
      </c>
      <c r="H463" s="115">
        <v>610</v>
      </c>
      <c r="I463" s="203">
        <v>78730.4</v>
      </c>
    </row>
    <row r="464" spans="1:9" s="120" customFormat="1" ht="16.5" customHeight="1">
      <c r="A464" s="210" t="s">
        <v>398</v>
      </c>
      <c r="B464" s="219" t="s">
        <v>53</v>
      </c>
      <c r="C464" s="105" t="s">
        <v>215</v>
      </c>
      <c r="D464" s="115" t="s">
        <v>381</v>
      </c>
      <c r="E464" s="115" t="s">
        <v>262</v>
      </c>
      <c r="F464" s="115" t="s">
        <v>326</v>
      </c>
      <c r="G464" s="115" t="s">
        <v>399</v>
      </c>
      <c r="H464" s="115"/>
      <c r="I464" s="203">
        <v>52.4</v>
      </c>
    </row>
    <row r="465" spans="1:9" s="120" customFormat="1" ht="15" customHeight="1">
      <c r="A465" s="210" t="s">
        <v>396</v>
      </c>
      <c r="B465" s="219" t="s">
        <v>53</v>
      </c>
      <c r="C465" s="105" t="s">
        <v>215</v>
      </c>
      <c r="D465" s="115" t="s">
        <v>381</v>
      </c>
      <c r="E465" s="115" t="s">
        <v>262</v>
      </c>
      <c r="F465" s="115" t="s">
        <v>326</v>
      </c>
      <c r="G465" s="115" t="s">
        <v>399</v>
      </c>
      <c r="H465" s="115" t="s">
        <v>397</v>
      </c>
      <c r="I465" s="203">
        <v>52.4</v>
      </c>
    </row>
    <row r="466" spans="1:9" s="120" customFormat="1" ht="30" customHeight="1">
      <c r="A466" s="210" t="s">
        <v>400</v>
      </c>
      <c r="B466" s="219" t="s">
        <v>53</v>
      </c>
      <c r="C466" s="105" t="s">
        <v>215</v>
      </c>
      <c r="D466" s="115" t="s">
        <v>381</v>
      </c>
      <c r="E466" s="115" t="s">
        <v>262</v>
      </c>
      <c r="F466" s="115" t="s">
        <v>365</v>
      </c>
      <c r="G466" s="115" t="s">
        <v>301</v>
      </c>
      <c r="H466" s="115"/>
      <c r="I466" s="203">
        <v>370.7</v>
      </c>
    </row>
    <row r="467" spans="1:9" s="120" customFormat="1" ht="26.25" customHeight="1">
      <c r="A467" s="210" t="s">
        <v>401</v>
      </c>
      <c r="B467" s="219" t="s">
        <v>53</v>
      </c>
      <c r="C467" s="105" t="s">
        <v>215</v>
      </c>
      <c r="D467" s="115" t="s">
        <v>381</v>
      </c>
      <c r="E467" s="115" t="s">
        <v>262</v>
      </c>
      <c r="F467" s="115" t="s">
        <v>365</v>
      </c>
      <c r="G467" s="115" t="s">
        <v>402</v>
      </c>
      <c r="H467" s="115"/>
      <c r="I467" s="203">
        <v>370.7</v>
      </c>
    </row>
    <row r="468" spans="1:9" s="120" customFormat="1" ht="19.5" customHeight="1">
      <c r="A468" s="210" t="s">
        <v>396</v>
      </c>
      <c r="B468" s="219" t="s">
        <v>53</v>
      </c>
      <c r="C468" s="105" t="s">
        <v>215</v>
      </c>
      <c r="D468" s="115" t="s">
        <v>381</v>
      </c>
      <c r="E468" s="115" t="s">
        <v>262</v>
      </c>
      <c r="F468" s="115" t="s">
        <v>365</v>
      </c>
      <c r="G468" s="115" t="s">
        <v>402</v>
      </c>
      <c r="H468" s="115" t="s">
        <v>397</v>
      </c>
      <c r="I468" s="203">
        <v>370.7</v>
      </c>
    </row>
    <row r="469" spans="1:9" s="120" customFormat="1" ht="44.25" customHeight="1">
      <c r="A469" s="212" t="s">
        <v>269</v>
      </c>
      <c r="B469" s="225" t="s">
        <v>53</v>
      </c>
      <c r="C469" s="103" t="s">
        <v>215</v>
      </c>
      <c r="D469" s="121" t="s">
        <v>381</v>
      </c>
      <c r="E469" s="121" t="s">
        <v>263</v>
      </c>
      <c r="F469" s="121" t="s">
        <v>300</v>
      </c>
      <c r="G469" s="121" t="s">
        <v>301</v>
      </c>
      <c r="H469" s="121"/>
      <c r="I469" s="201">
        <v>4658.7</v>
      </c>
    </row>
    <row r="470" spans="1:9" s="120" customFormat="1" ht="30.75" customHeight="1">
      <c r="A470" s="210" t="s">
        <v>408</v>
      </c>
      <c r="B470" s="219" t="s">
        <v>53</v>
      </c>
      <c r="C470" s="105" t="s">
        <v>215</v>
      </c>
      <c r="D470" s="115" t="s">
        <v>381</v>
      </c>
      <c r="E470" s="115" t="s">
        <v>263</v>
      </c>
      <c r="F470" s="115" t="s">
        <v>298</v>
      </c>
      <c r="G470" s="115" t="s">
        <v>301</v>
      </c>
      <c r="H470" s="115"/>
      <c r="I470" s="203">
        <v>3749.7999999999997</v>
      </c>
    </row>
    <row r="471" spans="1:9" s="120" customFormat="1" ht="21" customHeight="1">
      <c r="A471" s="210" t="s">
        <v>467</v>
      </c>
      <c r="B471" s="219" t="s">
        <v>53</v>
      </c>
      <c r="C471" s="105" t="s">
        <v>215</v>
      </c>
      <c r="D471" s="115" t="s">
        <v>381</v>
      </c>
      <c r="E471" s="115" t="s">
        <v>263</v>
      </c>
      <c r="F471" s="115" t="s">
        <v>298</v>
      </c>
      <c r="G471" s="115" t="s">
        <v>410</v>
      </c>
      <c r="H471" s="115"/>
      <c r="I471" s="203">
        <v>3749.7999999999997</v>
      </c>
    </row>
    <row r="472" spans="1:9" s="120" customFormat="1" ht="20.25" customHeight="1">
      <c r="A472" s="210" t="s">
        <v>396</v>
      </c>
      <c r="B472" s="219" t="s">
        <v>53</v>
      </c>
      <c r="C472" s="105" t="s">
        <v>215</v>
      </c>
      <c r="D472" s="115" t="s">
        <v>381</v>
      </c>
      <c r="E472" s="115" t="s">
        <v>263</v>
      </c>
      <c r="F472" s="115" t="s">
        <v>298</v>
      </c>
      <c r="G472" s="115" t="s">
        <v>410</v>
      </c>
      <c r="H472" s="115">
        <v>610</v>
      </c>
      <c r="I472" s="203">
        <v>3749.7999999999997</v>
      </c>
    </row>
    <row r="473" spans="1:9" s="120" customFormat="1" ht="40.5" customHeight="1" hidden="1">
      <c r="A473" s="168" t="s">
        <v>413</v>
      </c>
      <c r="B473" s="172">
        <v>110</v>
      </c>
      <c r="C473" s="105" t="s">
        <v>215</v>
      </c>
      <c r="D473" s="115" t="s">
        <v>381</v>
      </c>
      <c r="E473" s="115" t="s">
        <v>263</v>
      </c>
      <c r="F473" s="115" t="s">
        <v>298</v>
      </c>
      <c r="G473" s="115" t="s">
        <v>414</v>
      </c>
      <c r="H473" s="115"/>
      <c r="I473" s="203">
        <v>0</v>
      </c>
    </row>
    <row r="474" spans="1:9" s="120" customFormat="1" ht="24" customHeight="1" hidden="1">
      <c r="A474" s="210" t="s">
        <v>396</v>
      </c>
      <c r="B474" s="172">
        <v>110</v>
      </c>
      <c r="C474" s="105" t="s">
        <v>215</v>
      </c>
      <c r="D474" s="115" t="s">
        <v>381</v>
      </c>
      <c r="E474" s="115" t="s">
        <v>263</v>
      </c>
      <c r="F474" s="115" t="s">
        <v>298</v>
      </c>
      <c r="G474" s="115" t="s">
        <v>414</v>
      </c>
      <c r="H474" s="115" t="s">
        <v>397</v>
      </c>
      <c r="I474" s="203"/>
    </row>
    <row r="475" spans="1:9" s="120" customFormat="1" ht="20.25" customHeight="1">
      <c r="A475" s="210" t="s">
        <v>419</v>
      </c>
      <c r="B475" s="219" t="s">
        <v>53</v>
      </c>
      <c r="C475" s="105" t="s">
        <v>215</v>
      </c>
      <c r="D475" s="115" t="s">
        <v>381</v>
      </c>
      <c r="E475" s="115" t="s">
        <v>263</v>
      </c>
      <c r="F475" s="115" t="s">
        <v>326</v>
      </c>
      <c r="G475" s="115" t="s">
        <v>301</v>
      </c>
      <c r="H475" s="115"/>
      <c r="I475" s="203">
        <v>908.9000000000001</v>
      </c>
    </row>
    <row r="476" spans="1:9" s="120" customFormat="1" ht="45" customHeight="1">
      <c r="A476" s="168" t="s">
        <v>413</v>
      </c>
      <c r="B476" s="172">
        <v>110</v>
      </c>
      <c r="C476" s="105" t="s">
        <v>215</v>
      </c>
      <c r="D476" s="115" t="s">
        <v>381</v>
      </c>
      <c r="E476" s="115" t="s">
        <v>263</v>
      </c>
      <c r="F476" s="115" t="s">
        <v>326</v>
      </c>
      <c r="G476" s="115" t="s">
        <v>414</v>
      </c>
      <c r="H476" s="115"/>
      <c r="I476" s="203">
        <v>600</v>
      </c>
    </row>
    <row r="477" spans="1:9" s="120" customFormat="1" ht="15.75" customHeight="1">
      <c r="A477" s="210" t="s">
        <v>396</v>
      </c>
      <c r="B477" s="172">
        <v>110</v>
      </c>
      <c r="C477" s="105" t="s">
        <v>215</v>
      </c>
      <c r="D477" s="115" t="s">
        <v>381</v>
      </c>
      <c r="E477" s="115" t="s">
        <v>263</v>
      </c>
      <c r="F477" s="115" t="s">
        <v>326</v>
      </c>
      <c r="G477" s="115" t="s">
        <v>414</v>
      </c>
      <c r="H477" s="115" t="s">
        <v>397</v>
      </c>
      <c r="I477" s="203">
        <v>600</v>
      </c>
    </row>
    <row r="478" spans="1:9" s="120" customFormat="1" ht="60.75" customHeight="1">
      <c r="A478" s="210" t="s">
        <v>420</v>
      </c>
      <c r="B478" s="219" t="s">
        <v>53</v>
      </c>
      <c r="C478" s="105" t="s">
        <v>215</v>
      </c>
      <c r="D478" s="115" t="s">
        <v>381</v>
      </c>
      <c r="E478" s="115" t="s">
        <v>263</v>
      </c>
      <c r="F478" s="115" t="s">
        <v>326</v>
      </c>
      <c r="G478" s="115" t="s">
        <v>421</v>
      </c>
      <c r="H478" s="115"/>
      <c r="I478" s="203">
        <v>280.8</v>
      </c>
    </row>
    <row r="479" spans="1:9" s="120" customFormat="1" ht="18.75" customHeight="1">
      <c r="A479" s="173" t="s">
        <v>396</v>
      </c>
      <c r="B479" s="219" t="s">
        <v>53</v>
      </c>
      <c r="C479" s="105" t="s">
        <v>215</v>
      </c>
      <c r="D479" s="115" t="s">
        <v>381</v>
      </c>
      <c r="E479" s="115" t="s">
        <v>263</v>
      </c>
      <c r="F479" s="115" t="s">
        <v>326</v>
      </c>
      <c r="G479" s="115" t="s">
        <v>421</v>
      </c>
      <c r="H479" s="115" t="s">
        <v>397</v>
      </c>
      <c r="I479" s="203">
        <v>280.8</v>
      </c>
    </row>
    <row r="480" spans="1:9" s="120" customFormat="1" ht="57" customHeight="1">
      <c r="A480" s="210" t="s">
        <v>420</v>
      </c>
      <c r="B480" s="219" t="s">
        <v>53</v>
      </c>
      <c r="C480" s="105" t="s">
        <v>215</v>
      </c>
      <c r="D480" s="115" t="s">
        <v>381</v>
      </c>
      <c r="E480" s="115" t="s">
        <v>263</v>
      </c>
      <c r="F480" s="115" t="s">
        <v>326</v>
      </c>
      <c r="G480" s="115" t="s">
        <v>422</v>
      </c>
      <c r="H480" s="115"/>
      <c r="I480" s="203">
        <v>28.1</v>
      </c>
    </row>
    <row r="481" spans="1:9" s="120" customFormat="1" ht="15" customHeight="1">
      <c r="A481" s="173" t="s">
        <v>396</v>
      </c>
      <c r="B481" s="219" t="s">
        <v>53</v>
      </c>
      <c r="C481" s="105" t="s">
        <v>215</v>
      </c>
      <c r="D481" s="115" t="s">
        <v>381</v>
      </c>
      <c r="E481" s="115" t="s">
        <v>263</v>
      </c>
      <c r="F481" s="115" t="s">
        <v>326</v>
      </c>
      <c r="G481" s="115" t="s">
        <v>422</v>
      </c>
      <c r="H481" s="115" t="s">
        <v>397</v>
      </c>
      <c r="I481" s="203">
        <v>28.1</v>
      </c>
    </row>
    <row r="482" spans="1:9" s="120" customFormat="1" ht="15" customHeight="1" hidden="1">
      <c r="A482" s="169" t="s">
        <v>820</v>
      </c>
      <c r="B482" s="225">
        <v>110</v>
      </c>
      <c r="C482" s="103" t="s">
        <v>215</v>
      </c>
      <c r="D482" s="121" t="s">
        <v>821</v>
      </c>
      <c r="E482" s="121" t="s">
        <v>299</v>
      </c>
      <c r="F482" s="121" t="s">
        <v>300</v>
      </c>
      <c r="G482" s="121" t="s">
        <v>301</v>
      </c>
      <c r="H482" s="121"/>
      <c r="I482" s="201">
        <v>0</v>
      </c>
    </row>
    <row r="483" spans="1:9" s="116" customFormat="1" ht="17.25" customHeight="1" hidden="1">
      <c r="A483" s="212" t="s">
        <v>788</v>
      </c>
      <c r="B483" s="170">
        <v>110</v>
      </c>
      <c r="C483" s="103" t="s">
        <v>215</v>
      </c>
      <c r="D483" s="121" t="s">
        <v>821</v>
      </c>
      <c r="E483" s="121" t="s">
        <v>634</v>
      </c>
      <c r="F483" s="121" t="s">
        <v>300</v>
      </c>
      <c r="G483" s="121" t="s">
        <v>301</v>
      </c>
      <c r="H483" s="121"/>
      <c r="I483" s="201">
        <v>0</v>
      </c>
    </row>
    <row r="484" spans="1:9" s="134" customFormat="1" ht="19.5" customHeight="1" hidden="1">
      <c r="A484" s="173" t="s">
        <v>788</v>
      </c>
      <c r="B484" s="172">
        <v>110</v>
      </c>
      <c r="C484" s="105" t="s">
        <v>215</v>
      </c>
      <c r="D484" s="115" t="s">
        <v>821</v>
      </c>
      <c r="E484" s="115" t="s">
        <v>634</v>
      </c>
      <c r="F484" s="115" t="s">
        <v>298</v>
      </c>
      <c r="G484" s="115" t="s">
        <v>301</v>
      </c>
      <c r="H484" s="115"/>
      <c r="I484" s="203">
        <v>0</v>
      </c>
    </row>
    <row r="485" spans="1:9" s="145" customFormat="1" ht="46.5" customHeight="1" hidden="1">
      <c r="A485" s="168" t="s">
        <v>413</v>
      </c>
      <c r="B485" s="172">
        <v>110</v>
      </c>
      <c r="C485" s="105" t="s">
        <v>215</v>
      </c>
      <c r="D485" s="115" t="s">
        <v>821</v>
      </c>
      <c r="E485" s="115" t="s">
        <v>634</v>
      </c>
      <c r="F485" s="115" t="s">
        <v>298</v>
      </c>
      <c r="G485" s="115" t="s">
        <v>414</v>
      </c>
      <c r="H485" s="115"/>
      <c r="I485" s="203">
        <v>0</v>
      </c>
    </row>
    <row r="486" spans="1:9" s="145" customFormat="1" ht="16.5" customHeight="1" hidden="1">
      <c r="A486" s="168" t="s">
        <v>396</v>
      </c>
      <c r="B486" s="172">
        <v>110</v>
      </c>
      <c r="C486" s="105" t="s">
        <v>215</v>
      </c>
      <c r="D486" s="115" t="s">
        <v>821</v>
      </c>
      <c r="E486" s="115" t="s">
        <v>634</v>
      </c>
      <c r="F486" s="115" t="s">
        <v>298</v>
      </c>
      <c r="G486" s="115" t="s">
        <v>414</v>
      </c>
      <c r="H486" s="115" t="s">
        <v>397</v>
      </c>
      <c r="I486" s="203"/>
    </row>
    <row r="487" spans="1:9" s="134" customFormat="1" ht="18.75" customHeight="1">
      <c r="A487" s="169" t="s">
        <v>218</v>
      </c>
      <c r="B487" s="170" t="s">
        <v>53</v>
      </c>
      <c r="C487" s="103" t="s">
        <v>219</v>
      </c>
      <c r="D487" s="121"/>
      <c r="E487" s="121"/>
      <c r="F487" s="121"/>
      <c r="G487" s="121"/>
      <c r="H487" s="121"/>
      <c r="I487" s="201">
        <v>858.1</v>
      </c>
    </row>
    <row r="488" spans="1:9" s="134" customFormat="1" ht="47.25" customHeight="1">
      <c r="A488" s="169" t="s">
        <v>734</v>
      </c>
      <c r="B488" s="170" t="s">
        <v>53</v>
      </c>
      <c r="C488" s="103" t="s">
        <v>219</v>
      </c>
      <c r="D488" s="121" t="s">
        <v>735</v>
      </c>
      <c r="E488" s="121" t="s">
        <v>299</v>
      </c>
      <c r="F488" s="121" t="s">
        <v>300</v>
      </c>
      <c r="G488" s="121" t="s">
        <v>301</v>
      </c>
      <c r="H488" s="121"/>
      <c r="I488" s="201">
        <v>858.1</v>
      </c>
    </row>
    <row r="489" spans="1:9" s="134" customFormat="1" ht="21.75" customHeight="1">
      <c r="A489" s="212" t="s">
        <v>920</v>
      </c>
      <c r="B489" s="170" t="s">
        <v>53</v>
      </c>
      <c r="C489" s="103" t="s">
        <v>219</v>
      </c>
      <c r="D489" s="121" t="s">
        <v>735</v>
      </c>
      <c r="E489" s="121" t="s">
        <v>263</v>
      </c>
      <c r="F489" s="121" t="s">
        <v>300</v>
      </c>
      <c r="G489" s="121" t="s">
        <v>301</v>
      </c>
      <c r="H489" s="121"/>
      <c r="I489" s="201">
        <v>448.20000000000005</v>
      </c>
    </row>
    <row r="490" spans="1:9" s="134" customFormat="1" ht="31.5" customHeight="1">
      <c r="A490" s="210" t="s">
        <v>753</v>
      </c>
      <c r="B490" s="172" t="s">
        <v>53</v>
      </c>
      <c r="C490" s="105" t="s">
        <v>219</v>
      </c>
      <c r="D490" s="115" t="s">
        <v>735</v>
      </c>
      <c r="E490" s="115" t="s">
        <v>263</v>
      </c>
      <c r="F490" s="115" t="s">
        <v>298</v>
      </c>
      <c r="G490" s="115" t="s">
        <v>301</v>
      </c>
      <c r="H490" s="115"/>
      <c r="I490" s="203">
        <v>72.1</v>
      </c>
    </row>
    <row r="491" spans="1:9" s="134" customFormat="1" ht="21" customHeight="1" hidden="1">
      <c r="A491" s="210" t="s">
        <v>921</v>
      </c>
      <c r="B491" s="172" t="s">
        <v>53</v>
      </c>
      <c r="C491" s="105" t="s">
        <v>219</v>
      </c>
      <c r="D491" s="115" t="s">
        <v>735</v>
      </c>
      <c r="E491" s="115" t="s">
        <v>263</v>
      </c>
      <c r="F491" s="115" t="s">
        <v>298</v>
      </c>
      <c r="G491" s="115" t="s">
        <v>755</v>
      </c>
      <c r="H491" s="115"/>
      <c r="I491" s="203">
        <v>0</v>
      </c>
    </row>
    <row r="492" spans="1:9" s="120" customFormat="1" ht="30" customHeight="1" hidden="1">
      <c r="A492" s="173" t="s">
        <v>311</v>
      </c>
      <c r="B492" s="172" t="s">
        <v>53</v>
      </c>
      <c r="C492" s="105" t="s">
        <v>219</v>
      </c>
      <c r="D492" s="115" t="s">
        <v>735</v>
      </c>
      <c r="E492" s="115" t="s">
        <v>263</v>
      </c>
      <c r="F492" s="115" t="s">
        <v>298</v>
      </c>
      <c r="G492" s="115" t="s">
        <v>755</v>
      </c>
      <c r="H492" s="115">
        <v>240</v>
      </c>
      <c r="I492" s="203">
        <v>0</v>
      </c>
    </row>
    <row r="493" spans="1:9" s="120" customFormat="1" ht="28.5" customHeight="1">
      <c r="A493" s="210" t="s">
        <v>1029</v>
      </c>
      <c r="B493" s="172" t="s">
        <v>53</v>
      </c>
      <c r="C493" s="105" t="s">
        <v>219</v>
      </c>
      <c r="D493" s="115" t="s">
        <v>735</v>
      </c>
      <c r="E493" s="115" t="s">
        <v>263</v>
      </c>
      <c r="F493" s="115" t="s">
        <v>298</v>
      </c>
      <c r="G493" s="115" t="s">
        <v>1028</v>
      </c>
      <c r="H493" s="115"/>
      <c r="I493" s="203">
        <v>72.1</v>
      </c>
    </row>
    <row r="494" spans="1:9" s="120" customFormat="1" ht="15.75" customHeight="1">
      <c r="A494" s="173" t="s">
        <v>305</v>
      </c>
      <c r="B494" s="172" t="s">
        <v>53</v>
      </c>
      <c r="C494" s="105" t="s">
        <v>219</v>
      </c>
      <c r="D494" s="115" t="s">
        <v>735</v>
      </c>
      <c r="E494" s="115" t="s">
        <v>263</v>
      </c>
      <c r="F494" s="115" t="s">
        <v>298</v>
      </c>
      <c r="G494" s="115" t="s">
        <v>1028</v>
      </c>
      <c r="H494" s="115" t="s">
        <v>306</v>
      </c>
      <c r="I494" s="203">
        <v>72.1</v>
      </c>
    </row>
    <row r="495" spans="1:9" s="116" customFormat="1" ht="34.5" customHeight="1">
      <c r="A495" s="173" t="s">
        <v>756</v>
      </c>
      <c r="B495" s="172" t="s">
        <v>53</v>
      </c>
      <c r="C495" s="105" t="s">
        <v>219</v>
      </c>
      <c r="D495" s="115" t="s">
        <v>735</v>
      </c>
      <c r="E495" s="115" t="s">
        <v>263</v>
      </c>
      <c r="F495" s="115" t="s">
        <v>326</v>
      </c>
      <c r="G495" s="115" t="s">
        <v>301</v>
      </c>
      <c r="H495" s="115"/>
      <c r="I495" s="203">
        <v>256.6</v>
      </c>
    </row>
    <row r="496" spans="1:9" s="116" customFormat="1" ht="30" customHeight="1" hidden="1">
      <c r="A496" s="210" t="s">
        <v>757</v>
      </c>
      <c r="B496" s="172" t="s">
        <v>53</v>
      </c>
      <c r="C496" s="105" t="s">
        <v>219</v>
      </c>
      <c r="D496" s="115" t="s">
        <v>735</v>
      </c>
      <c r="E496" s="115" t="s">
        <v>263</v>
      </c>
      <c r="F496" s="115" t="s">
        <v>326</v>
      </c>
      <c r="G496" s="115" t="s">
        <v>758</v>
      </c>
      <c r="H496" s="115"/>
      <c r="I496" s="203">
        <v>0</v>
      </c>
    </row>
    <row r="497" spans="1:9" s="116" customFormat="1" ht="31.5" customHeight="1" hidden="1">
      <c r="A497" s="173" t="s">
        <v>311</v>
      </c>
      <c r="B497" s="172" t="s">
        <v>53</v>
      </c>
      <c r="C497" s="105" t="s">
        <v>219</v>
      </c>
      <c r="D497" s="115" t="s">
        <v>735</v>
      </c>
      <c r="E497" s="115" t="s">
        <v>263</v>
      </c>
      <c r="F497" s="115" t="s">
        <v>326</v>
      </c>
      <c r="G497" s="115" t="s">
        <v>758</v>
      </c>
      <c r="H497" s="115">
        <v>240</v>
      </c>
      <c r="I497" s="203">
        <v>0</v>
      </c>
    </row>
    <row r="498" spans="1:9" s="116" customFormat="1" ht="44.25" customHeight="1">
      <c r="A498" s="173" t="s">
        <v>1031</v>
      </c>
      <c r="B498" s="172" t="s">
        <v>53</v>
      </c>
      <c r="C498" s="105" t="s">
        <v>219</v>
      </c>
      <c r="D498" s="115" t="s">
        <v>735</v>
      </c>
      <c r="E498" s="115" t="s">
        <v>263</v>
      </c>
      <c r="F498" s="115" t="s">
        <v>326</v>
      </c>
      <c r="G498" s="115" t="s">
        <v>1030</v>
      </c>
      <c r="H498" s="115"/>
      <c r="I498" s="203">
        <v>73.3</v>
      </c>
    </row>
    <row r="499" spans="1:9" s="116" customFormat="1" ht="19.5" customHeight="1">
      <c r="A499" s="173" t="s">
        <v>305</v>
      </c>
      <c r="B499" s="172" t="s">
        <v>53</v>
      </c>
      <c r="C499" s="105" t="s">
        <v>219</v>
      </c>
      <c r="D499" s="115" t="s">
        <v>735</v>
      </c>
      <c r="E499" s="115" t="s">
        <v>263</v>
      </c>
      <c r="F499" s="115" t="s">
        <v>326</v>
      </c>
      <c r="G499" s="115" t="s">
        <v>1030</v>
      </c>
      <c r="H499" s="115" t="s">
        <v>306</v>
      </c>
      <c r="I499" s="203">
        <v>73.3</v>
      </c>
    </row>
    <row r="500" spans="1:9" s="116" customFormat="1" ht="42" customHeight="1">
      <c r="A500" s="173" t="s">
        <v>963</v>
      </c>
      <c r="B500" s="172">
        <v>110</v>
      </c>
      <c r="C500" s="105" t="s">
        <v>219</v>
      </c>
      <c r="D500" s="115" t="s">
        <v>735</v>
      </c>
      <c r="E500" s="115" t="s">
        <v>263</v>
      </c>
      <c r="F500" s="115" t="s">
        <v>326</v>
      </c>
      <c r="G500" s="115" t="s">
        <v>760</v>
      </c>
      <c r="H500" s="115"/>
      <c r="I500" s="203">
        <v>183.3</v>
      </c>
    </row>
    <row r="501" spans="1:9" s="116" customFormat="1" ht="28.5" customHeight="1" hidden="1">
      <c r="A501" s="173" t="s">
        <v>311</v>
      </c>
      <c r="B501" s="172">
        <v>110</v>
      </c>
      <c r="C501" s="105" t="s">
        <v>219</v>
      </c>
      <c r="D501" s="115" t="s">
        <v>735</v>
      </c>
      <c r="E501" s="115" t="s">
        <v>263</v>
      </c>
      <c r="F501" s="115" t="s">
        <v>326</v>
      </c>
      <c r="G501" s="115" t="s">
        <v>760</v>
      </c>
      <c r="H501" s="115" t="s">
        <v>312</v>
      </c>
      <c r="I501" s="203">
        <v>0</v>
      </c>
    </row>
    <row r="502" spans="1:9" s="116" customFormat="1" ht="18.75" customHeight="1">
      <c r="A502" s="173" t="s">
        <v>305</v>
      </c>
      <c r="B502" s="172">
        <v>110</v>
      </c>
      <c r="C502" s="105" t="s">
        <v>219</v>
      </c>
      <c r="D502" s="115" t="s">
        <v>735</v>
      </c>
      <c r="E502" s="115" t="s">
        <v>263</v>
      </c>
      <c r="F502" s="115" t="s">
        <v>326</v>
      </c>
      <c r="G502" s="115" t="s">
        <v>760</v>
      </c>
      <c r="H502" s="115" t="s">
        <v>306</v>
      </c>
      <c r="I502" s="203">
        <v>183.3</v>
      </c>
    </row>
    <row r="503" spans="1:9" s="120" customFormat="1" ht="21" customHeight="1">
      <c r="A503" s="173" t="s">
        <v>761</v>
      </c>
      <c r="B503" s="172" t="s">
        <v>53</v>
      </c>
      <c r="C503" s="105" t="s">
        <v>219</v>
      </c>
      <c r="D503" s="115" t="s">
        <v>735</v>
      </c>
      <c r="E503" s="115" t="s">
        <v>263</v>
      </c>
      <c r="F503" s="115" t="s">
        <v>365</v>
      </c>
      <c r="G503" s="115" t="s">
        <v>301</v>
      </c>
      <c r="H503" s="115"/>
      <c r="I503" s="203">
        <v>99.5</v>
      </c>
    </row>
    <row r="504" spans="1:9" s="120" customFormat="1" ht="15.75" customHeight="1" hidden="1">
      <c r="A504" s="168" t="s">
        <v>762</v>
      </c>
      <c r="B504" s="172" t="s">
        <v>53</v>
      </c>
      <c r="C504" s="105" t="s">
        <v>219</v>
      </c>
      <c r="D504" s="115" t="s">
        <v>735</v>
      </c>
      <c r="E504" s="115" t="s">
        <v>263</v>
      </c>
      <c r="F504" s="115" t="s">
        <v>365</v>
      </c>
      <c r="G504" s="115" t="s">
        <v>763</v>
      </c>
      <c r="H504" s="115"/>
      <c r="I504" s="203">
        <v>0</v>
      </c>
    </row>
    <row r="505" spans="1:9" s="120" customFormat="1" ht="29.25" customHeight="1" hidden="1">
      <c r="A505" s="173" t="s">
        <v>311</v>
      </c>
      <c r="B505" s="172" t="s">
        <v>53</v>
      </c>
      <c r="C505" s="105" t="s">
        <v>219</v>
      </c>
      <c r="D505" s="115" t="s">
        <v>735</v>
      </c>
      <c r="E505" s="115" t="s">
        <v>263</v>
      </c>
      <c r="F505" s="115" t="s">
        <v>365</v>
      </c>
      <c r="G505" s="115" t="s">
        <v>763</v>
      </c>
      <c r="H505" s="115">
        <v>240</v>
      </c>
      <c r="I505" s="203">
        <v>0</v>
      </c>
    </row>
    <row r="506" spans="1:9" s="120" customFormat="1" ht="29.25" customHeight="1">
      <c r="A506" s="168" t="s">
        <v>1032</v>
      </c>
      <c r="B506" s="172" t="s">
        <v>53</v>
      </c>
      <c r="C506" s="105" t="s">
        <v>219</v>
      </c>
      <c r="D506" s="115" t="s">
        <v>735</v>
      </c>
      <c r="E506" s="115" t="s">
        <v>263</v>
      </c>
      <c r="F506" s="115" t="s">
        <v>365</v>
      </c>
      <c r="G506" s="115" t="s">
        <v>1033</v>
      </c>
      <c r="H506" s="115"/>
      <c r="I506" s="203">
        <v>99.5</v>
      </c>
    </row>
    <row r="507" spans="1:9" s="120" customFormat="1" ht="21.75" customHeight="1">
      <c r="A507" s="173" t="s">
        <v>305</v>
      </c>
      <c r="B507" s="172" t="s">
        <v>53</v>
      </c>
      <c r="C507" s="105" t="s">
        <v>219</v>
      </c>
      <c r="D507" s="115" t="s">
        <v>735</v>
      </c>
      <c r="E507" s="115" t="s">
        <v>263</v>
      </c>
      <c r="F507" s="115" t="s">
        <v>365</v>
      </c>
      <c r="G507" s="115" t="s">
        <v>1033</v>
      </c>
      <c r="H507" s="115" t="s">
        <v>306</v>
      </c>
      <c r="I507" s="203">
        <v>99.5</v>
      </c>
    </row>
    <row r="508" spans="1:9" s="116" customFormat="1" ht="30.75" customHeight="1">
      <c r="A508" s="173" t="s">
        <v>764</v>
      </c>
      <c r="B508" s="172" t="s">
        <v>53</v>
      </c>
      <c r="C508" s="105" t="s">
        <v>219</v>
      </c>
      <c r="D508" s="115" t="s">
        <v>735</v>
      </c>
      <c r="E508" s="115" t="s">
        <v>263</v>
      </c>
      <c r="F508" s="115" t="s">
        <v>381</v>
      </c>
      <c r="G508" s="115" t="s">
        <v>301</v>
      </c>
      <c r="H508" s="115"/>
      <c r="I508" s="203">
        <v>20</v>
      </c>
    </row>
    <row r="509" spans="1:9" s="116" customFormat="1" ht="19.5" customHeight="1" hidden="1">
      <c r="A509" s="168" t="s">
        <v>765</v>
      </c>
      <c r="B509" s="172" t="s">
        <v>53</v>
      </c>
      <c r="C509" s="105" t="s">
        <v>219</v>
      </c>
      <c r="D509" s="115" t="s">
        <v>735</v>
      </c>
      <c r="E509" s="115" t="s">
        <v>263</v>
      </c>
      <c r="F509" s="115" t="s">
        <v>381</v>
      </c>
      <c r="G509" s="115" t="s">
        <v>766</v>
      </c>
      <c r="H509" s="115"/>
      <c r="I509" s="203">
        <v>0</v>
      </c>
    </row>
    <row r="510" spans="1:9" s="116" customFormat="1" ht="30" customHeight="1" hidden="1">
      <c r="A510" s="173" t="s">
        <v>311</v>
      </c>
      <c r="B510" s="172" t="s">
        <v>53</v>
      </c>
      <c r="C510" s="105" t="s">
        <v>219</v>
      </c>
      <c r="D510" s="115" t="s">
        <v>735</v>
      </c>
      <c r="E510" s="115" t="s">
        <v>263</v>
      </c>
      <c r="F510" s="115" t="s">
        <v>381</v>
      </c>
      <c r="G510" s="115" t="s">
        <v>766</v>
      </c>
      <c r="H510" s="115">
        <v>240</v>
      </c>
      <c r="I510" s="203">
        <v>0</v>
      </c>
    </row>
    <row r="511" spans="1:9" s="116" customFormat="1" ht="30" customHeight="1">
      <c r="A511" s="173" t="s">
        <v>1045</v>
      </c>
      <c r="B511" s="172" t="s">
        <v>53</v>
      </c>
      <c r="C511" s="105" t="s">
        <v>219</v>
      </c>
      <c r="D511" s="115" t="s">
        <v>735</v>
      </c>
      <c r="E511" s="115" t="s">
        <v>263</v>
      </c>
      <c r="F511" s="115" t="s">
        <v>381</v>
      </c>
      <c r="G511" s="115" t="s">
        <v>1034</v>
      </c>
      <c r="H511" s="115"/>
      <c r="I511" s="203">
        <v>20</v>
      </c>
    </row>
    <row r="512" spans="1:9" s="116" customFormat="1" ht="20.25" customHeight="1">
      <c r="A512" s="173" t="s">
        <v>305</v>
      </c>
      <c r="B512" s="172" t="s">
        <v>53</v>
      </c>
      <c r="C512" s="105" t="s">
        <v>219</v>
      </c>
      <c r="D512" s="115" t="s">
        <v>735</v>
      </c>
      <c r="E512" s="115" t="s">
        <v>263</v>
      </c>
      <c r="F512" s="115" t="s">
        <v>381</v>
      </c>
      <c r="G512" s="115" t="s">
        <v>1034</v>
      </c>
      <c r="H512" s="115" t="s">
        <v>306</v>
      </c>
      <c r="I512" s="203">
        <v>20</v>
      </c>
    </row>
    <row r="513" spans="1:9" s="116" customFormat="1" ht="30" customHeight="1">
      <c r="A513" s="212" t="s">
        <v>922</v>
      </c>
      <c r="B513" s="170" t="s">
        <v>53</v>
      </c>
      <c r="C513" s="103" t="s">
        <v>219</v>
      </c>
      <c r="D513" s="121" t="s">
        <v>735</v>
      </c>
      <c r="E513" s="121" t="s">
        <v>265</v>
      </c>
      <c r="F513" s="121" t="s">
        <v>300</v>
      </c>
      <c r="G513" s="121" t="s">
        <v>301</v>
      </c>
      <c r="H513" s="121"/>
      <c r="I513" s="201">
        <v>284.3</v>
      </c>
    </row>
    <row r="514" spans="1:9" s="116" customFormat="1" ht="28.5" customHeight="1">
      <c r="A514" s="173" t="s">
        <v>767</v>
      </c>
      <c r="B514" s="172" t="s">
        <v>53</v>
      </c>
      <c r="C514" s="105" t="s">
        <v>219</v>
      </c>
      <c r="D514" s="115" t="s">
        <v>735</v>
      </c>
      <c r="E514" s="115" t="s">
        <v>265</v>
      </c>
      <c r="F514" s="115" t="s">
        <v>298</v>
      </c>
      <c r="G514" s="115" t="s">
        <v>301</v>
      </c>
      <c r="H514" s="115"/>
      <c r="I514" s="203">
        <v>284.3</v>
      </c>
    </row>
    <row r="515" spans="1:9" s="116" customFormat="1" ht="30.75" customHeight="1" hidden="1">
      <c r="A515" s="210" t="s">
        <v>768</v>
      </c>
      <c r="B515" s="172" t="s">
        <v>53</v>
      </c>
      <c r="C515" s="105" t="s">
        <v>219</v>
      </c>
      <c r="D515" s="115" t="s">
        <v>735</v>
      </c>
      <c r="E515" s="115" t="s">
        <v>265</v>
      </c>
      <c r="F515" s="115" t="s">
        <v>298</v>
      </c>
      <c r="G515" s="115" t="s">
        <v>769</v>
      </c>
      <c r="H515" s="115"/>
      <c r="I515" s="203">
        <v>0</v>
      </c>
    </row>
    <row r="516" spans="1:9" s="120" customFormat="1" ht="30" customHeight="1" hidden="1">
      <c r="A516" s="173" t="s">
        <v>311</v>
      </c>
      <c r="B516" s="172">
        <v>110</v>
      </c>
      <c r="C516" s="105" t="s">
        <v>219</v>
      </c>
      <c r="D516" s="115" t="s">
        <v>735</v>
      </c>
      <c r="E516" s="115" t="s">
        <v>265</v>
      </c>
      <c r="F516" s="115" t="s">
        <v>298</v>
      </c>
      <c r="G516" s="115" t="s">
        <v>769</v>
      </c>
      <c r="H516" s="115">
        <v>240</v>
      </c>
      <c r="I516" s="203">
        <v>0</v>
      </c>
    </row>
    <row r="517" spans="1:9" s="120" customFormat="1" ht="43.5" customHeight="1">
      <c r="A517" s="173" t="s">
        <v>1043</v>
      </c>
      <c r="B517" s="172">
        <v>110</v>
      </c>
      <c r="C517" s="105" t="s">
        <v>219</v>
      </c>
      <c r="D517" s="115" t="s">
        <v>735</v>
      </c>
      <c r="E517" s="115" t="s">
        <v>265</v>
      </c>
      <c r="F517" s="115" t="s">
        <v>298</v>
      </c>
      <c r="G517" s="115" t="s">
        <v>1036</v>
      </c>
      <c r="H517" s="115"/>
      <c r="I517" s="203">
        <v>47.8</v>
      </c>
    </row>
    <row r="518" spans="1:9" s="120" customFormat="1" ht="18" customHeight="1">
      <c r="A518" s="173" t="s">
        <v>305</v>
      </c>
      <c r="B518" s="172">
        <v>110</v>
      </c>
      <c r="C518" s="105" t="s">
        <v>219</v>
      </c>
      <c r="D518" s="115" t="s">
        <v>735</v>
      </c>
      <c r="E518" s="115" t="s">
        <v>265</v>
      </c>
      <c r="F518" s="115" t="s">
        <v>298</v>
      </c>
      <c r="G518" s="115" t="s">
        <v>1036</v>
      </c>
      <c r="H518" s="115" t="s">
        <v>306</v>
      </c>
      <c r="I518" s="203">
        <v>47.8</v>
      </c>
    </row>
    <row r="519" spans="1:9" s="120" customFormat="1" ht="18" customHeight="1">
      <c r="A519" s="173" t="s">
        <v>770</v>
      </c>
      <c r="B519" s="172">
        <v>110</v>
      </c>
      <c r="C519" s="105" t="s">
        <v>219</v>
      </c>
      <c r="D519" s="115" t="s">
        <v>735</v>
      </c>
      <c r="E519" s="115" t="s">
        <v>265</v>
      </c>
      <c r="F519" s="115" t="s">
        <v>298</v>
      </c>
      <c r="G519" s="115" t="s">
        <v>771</v>
      </c>
      <c r="H519" s="115"/>
      <c r="I519" s="203">
        <v>215</v>
      </c>
    </row>
    <row r="520" spans="1:9" s="116" customFormat="1" ht="27.75" customHeight="1" hidden="1">
      <c r="A520" s="173" t="s">
        <v>311</v>
      </c>
      <c r="B520" s="172">
        <v>110</v>
      </c>
      <c r="C520" s="105" t="s">
        <v>219</v>
      </c>
      <c r="D520" s="115" t="s">
        <v>735</v>
      </c>
      <c r="E520" s="115" t="s">
        <v>265</v>
      </c>
      <c r="F520" s="115" t="s">
        <v>298</v>
      </c>
      <c r="G520" s="115" t="s">
        <v>771</v>
      </c>
      <c r="H520" s="115" t="s">
        <v>312</v>
      </c>
      <c r="I520" s="203">
        <v>0</v>
      </c>
    </row>
    <row r="521" spans="1:9" s="116" customFormat="1" ht="19.5" customHeight="1">
      <c r="A521" s="173" t="s">
        <v>305</v>
      </c>
      <c r="B521" s="172">
        <v>110</v>
      </c>
      <c r="C521" s="105" t="s">
        <v>219</v>
      </c>
      <c r="D521" s="115" t="s">
        <v>735</v>
      </c>
      <c r="E521" s="115" t="s">
        <v>265</v>
      </c>
      <c r="F521" s="115" t="s">
        <v>298</v>
      </c>
      <c r="G521" s="115" t="s">
        <v>771</v>
      </c>
      <c r="H521" s="115" t="s">
        <v>306</v>
      </c>
      <c r="I521" s="203">
        <v>215</v>
      </c>
    </row>
    <row r="522" spans="1:9" s="116" customFormat="1" ht="15" customHeight="1">
      <c r="A522" s="173" t="s">
        <v>770</v>
      </c>
      <c r="B522" s="172">
        <v>110</v>
      </c>
      <c r="C522" s="105" t="s">
        <v>219</v>
      </c>
      <c r="D522" s="115" t="s">
        <v>735</v>
      </c>
      <c r="E522" s="115" t="s">
        <v>265</v>
      </c>
      <c r="F522" s="115" t="s">
        <v>298</v>
      </c>
      <c r="G522" s="115" t="s">
        <v>772</v>
      </c>
      <c r="H522" s="115"/>
      <c r="I522" s="203">
        <v>21.5</v>
      </c>
    </row>
    <row r="523" spans="1:9" s="116" customFormat="1" ht="30" customHeight="1" hidden="1">
      <c r="A523" s="173" t="s">
        <v>311</v>
      </c>
      <c r="B523" s="172">
        <v>110</v>
      </c>
      <c r="C523" s="105" t="s">
        <v>219</v>
      </c>
      <c r="D523" s="115" t="s">
        <v>735</v>
      </c>
      <c r="E523" s="115" t="s">
        <v>265</v>
      </c>
      <c r="F523" s="115" t="s">
        <v>298</v>
      </c>
      <c r="G523" s="115" t="s">
        <v>772</v>
      </c>
      <c r="H523" s="115" t="s">
        <v>312</v>
      </c>
      <c r="I523" s="203">
        <v>0</v>
      </c>
    </row>
    <row r="524" spans="1:9" s="116" customFormat="1" ht="18" customHeight="1">
      <c r="A524" s="173" t="s">
        <v>305</v>
      </c>
      <c r="B524" s="172">
        <v>110</v>
      </c>
      <c r="C524" s="105" t="s">
        <v>219</v>
      </c>
      <c r="D524" s="115" t="s">
        <v>735</v>
      </c>
      <c r="E524" s="115" t="s">
        <v>265</v>
      </c>
      <c r="F524" s="115" t="s">
        <v>298</v>
      </c>
      <c r="G524" s="115" t="s">
        <v>772</v>
      </c>
      <c r="H524" s="115" t="s">
        <v>306</v>
      </c>
      <c r="I524" s="203">
        <v>21.5</v>
      </c>
    </row>
    <row r="525" spans="1:9" s="5" customFormat="1" ht="30.75" customHeight="1">
      <c r="A525" s="212" t="s">
        <v>773</v>
      </c>
      <c r="B525" s="170" t="s">
        <v>53</v>
      </c>
      <c r="C525" s="103" t="s">
        <v>219</v>
      </c>
      <c r="D525" s="121" t="s">
        <v>735</v>
      </c>
      <c r="E525" s="121" t="s">
        <v>483</v>
      </c>
      <c r="F525" s="121" t="s">
        <v>300</v>
      </c>
      <c r="G525" s="121" t="s">
        <v>301</v>
      </c>
      <c r="H525" s="121"/>
      <c r="I525" s="201">
        <v>125.60000000000001</v>
      </c>
    </row>
    <row r="526" spans="1:9" s="116" customFormat="1" ht="32.25" customHeight="1">
      <c r="A526" s="173" t="s">
        <v>774</v>
      </c>
      <c r="B526" s="172" t="s">
        <v>53</v>
      </c>
      <c r="C526" s="105" t="s">
        <v>219</v>
      </c>
      <c r="D526" s="115" t="s">
        <v>735</v>
      </c>
      <c r="E526" s="115" t="s">
        <v>483</v>
      </c>
      <c r="F526" s="115" t="s">
        <v>298</v>
      </c>
      <c r="G526" s="115" t="s">
        <v>301</v>
      </c>
      <c r="H526" s="121"/>
      <c r="I526" s="203">
        <v>125.60000000000001</v>
      </c>
    </row>
    <row r="527" spans="1:9" s="120" customFormat="1" ht="28.5" customHeight="1" hidden="1">
      <c r="A527" s="210" t="s">
        <v>775</v>
      </c>
      <c r="B527" s="172" t="s">
        <v>53</v>
      </c>
      <c r="C527" s="105" t="s">
        <v>219</v>
      </c>
      <c r="D527" s="115" t="s">
        <v>735</v>
      </c>
      <c r="E527" s="115" t="s">
        <v>483</v>
      </c>
      <c r="F527" s="115" t="s">
        <v>298</v>
      </c>
      <c r="G527" s="115" t="s">
        <v>776</v>
      </c>
      <c r="H527" s="115"/>
      <c r="I527" s="203">
        <v>0</v>
      </c>
    </row>
    <row r="528" spans="1:9" ht="27.75" customHeight="1" hidden="1">
      <c r="A528" s="173" t="s">
        <v>311</v>
      </c>
      <c r="B528" s="172" t="s">
        <v>53</v>
      </c>
      <c r="C528" s="105" t="s">
        <v>219</v>
      </c>
      <c r="D528" s="115" t="s">
        <v>735</v>
      </c>
      <c r="E528" s="115" t="s">
        <v>483</v>
      </c>
      <c r="F528" s="115" t="s">
        <v>298</v>
      </c>
      <c r="G528" s="115" t="s">
        <v>776</v>
      </c>
      <c r="H528" s="115">
        <v>240</v>
      </c>
      <c r="I528" s="203">
        <v>0</v>
      </c>
    </row>
    <row r="529" spans="1:9" ht="30" customHeight="1">
      <c r="A529" s="173" t="s">
        <v>1037</v>
      </c>
      <c r="B529" s="172" t="s">
        <v>53</v>
      </c>
      <c r="C529" s="105" t="s">
        <v>219</v>
      </c>
      <c r="D529" s="115" t="s">
        <v>735</v>
      </c>
      <c r="E529" s="115" t="s">
        <v>483</v>
      </c>
      <c r="F529" s="115" t="s">
        <v>298</v>
      </c>
      <c r="G529" s="115" t="s">
        <v>1038</v>
      </c>
      <c r="H529" s="115"/>
      <c r="I529" s="203">
        <v>27.7</v>
      </c>
    </row>
    <row r="530" spans="1:9" ht="18" customHeight="1">
      <c r="A530" s="173" t="s">
        <v>305</v>
      </c>
      <c r="B530" s="172" t="s">
        <v>53</v>
      </c>
      <c r="C530" s="105" t="s">
        <v>219</v>
      </c>
      <c r="D530" s="115" t="s">
        <v>735</v>
      </c>
      <c r="E530" s="115" t="s">
        <v>483</v>
      </c>
      <c r="F530" s="115" t="s">
        <v>298</v>
      </c>
      <c r="G530" s="115" t="s">
        <v>1038</v>
      </c>
      <c r="H530" s="115" t="s">
        <v>306</v>
      </c>
      <c r="I530" s="203">
        <v>27.7</v>
      </c>
    </row>
    <row r="531" spans="1:9" ht="28.5" customHeight="1">
      <c r="A531" s="173" t="s">
        <v>777</v>
      </c>
      <c r="B531" s="172">
        <v>110</v>
      </c>
      <c r="C531" s="105" t="s">
        <v>219</v>
      </c>
      <c r="D531" s="115" t="s">
        <v>735</v>
      </c>
      <c r="E531" s="115" t="s">
        <v>483</v>
      </c>
      <c r="F531" s="115" t="s">
        <v>298</v>
      </c>
      <c r="G531" s="115" t="s">
        <v>778</v>
      </c>
      <c r="H531" s="115"/>
      <c r="I531" s="203">
        <v>89</v>
      </c>
    </row>
    <row r="532" spans="1:9" ht="29.25" customHeight="1" hidden="1">
      <c r="A532" s="173" t="s">
        <v>311</v>
      </c>
      <c r="B532" s="172">
        <v>110</v>
      </c>
      <c r="C532" s="105" t="s">
        <v>219</v>
      </c>
      <c r="D532" s="115" t="s">
        <v>735</v>
      </c>
      <c r="E532" s="115" t="s">
        <v>483</v>
      </c>
      <c r="F532" s="115" t="s">
        <v>298</v>
      </c>
      <c r="G532" s="115" t="s">
        <v>778</v>
      </c>
      <c r="H532" s="115" t="s">
        <v>312</v>
      </c>
      <c r="I532" s="203">
        <v>0</v>
      </c>
    </row>
    <row r="533" spans="1:9" ht="16.5" customHeight="1">
      <c r="A533" s="173" t="s">
        <v>305</v>
      </c>
      <c r="B533" s="172">
        <v>110</v>
      </c>
      <c r="C533" s="105" t="s">
        <v>219</v>
      </c>
      <c r="D533" s="115" t="s">
        <v>735</v>
      </c>
      <c r="E533" s="115" t="s">
        <v>483</v>
      </c>
      <c r="F533" s="115" t="s">
        <v>298</v>
      </c>
      <c r="G533" s="115" t="s">
        <v>778</v>
      </c>
      <c r="H533" s="115" t="s">
        <v>306</v>
      </c>
      <c r="I533" s="203">
        <v>89</v>
      </c>
    </row>
    <row r="534" spans="1:9" ht="27" customHeight="1">
      <c r="A534" s="173" t="s">
        <v>777</v>
      </c>
      <c r="B534" s="172">
        <v>110</v>
      </c>
      <c r="C534" s="105" t="s">
        <v>219</v>
      </c>
      <c r="D534" s="115" t="s">
        <v>735</v>
      </c>
      <c r="E534" s="115" t="s">
        <v>483</v>
      </c>
      <c r="F534" s="115" t="s">
        <v>298</v>
      </c>
      <c r="G534" s="115" t="s">
        <v>779</v>
      </c>
      <c r="H534" s="115"/>
      <c r="I534" s="203">
        <v>8.9</v>
      </c>
    </row>
    <row r="535" spans="1:9" s="134" customFormat="1" ht="26.25" customHeight="1" hidden="1">
      <c r="A535" s="173" t="s">
        <v>311</v>
      </c>
      <c r="B535" s="172">
        <v>110</v>
      </c>
      <c r="C535" s="105" t="s">
        <v>219</v>
      </c>
      <c r="D535" s="115" t="s">
        <v>735</v>
      </c>
      <c r="E535" s="115" t="s">
        <v>483</v>
      </c>
      <c r="F535" s="115" t="s">
        <v>298</v>
      </c>
      <c r="G535" s="115" t="s">
        <v>779</v>
      </c>
      <c r="H535" s="115" t="s">
        <v>312</v>
      </c>
      <c r="I535" s="203">
        <v>0</v>
      </c>
    </row>
    <row r="536" spans="1:9" s="134" customFormat="1" ht="27" customHeight="1" hidden="1">
      <c r="A536" s="169" t="s">
        <v>220</v>
      </c>
      <c r="B536" s="170">
        <v>110</v>
      </c>
      <c r="C536" s="103" t="s">
        <v>221</v>
      </c>
      <c r="D536" s="121"/>
      <c r="E536" s="121"/>
      <c r="F536" s="121"/>
      <c r="G536" s="121"/>
      <c r="H536" s="121"/>
      <c r="I536" s="203">
        <v>0</v>
      </c>
    </row>
    <row r="537" spans="1:9" s="120" customFormat="1" ht="30.75" customHeight="1" hidden="1">
      <c r="A537" s="169" t="s">
        <v>380</v>
      </c>
      <c r="B537" s="170">
        <v>110</v>
      </c>
      <c r="C537" s="103" t="s">
        <v>221</v>
      </c>
      <c r="D537" s="121" t="s">
        <v>381</v>
      </c>
      <c r="E537" s="121" t="s">
        <v>299</v>
      </c>
      <c r="F537" s="121" t="s">
        <v>300</v>
      </c>
      <c r="G537" s="121" t="s">
        <v>301</v>
      </c>
      <c r="H537" s="121"/>
      <c r="I537" s="201">
        <v>0</v>
      </c>
    </row>
    <row r="538" spans="1:9" s="120" customFormat="1" ht="36" customHeight="1" hidden="1">
      <c r="A538" s="168" t="s">
        <v>269</v>
      </c>
      <c r="B538" s="172">
        <v>110</v>
      </c>
      <c r="C538" s="105" t="s">
        <v>221</v>
      </c>
      <c r="D538" s="115" t="s">
        <v>381</v>
      </c>
      <c r="E538" s="115" t="s">
        <v>263</v>
      </c>
      <c r="F538" s="115" t="s">
        <v>300</v>
      </c>
      <c r="G538" s="115" t="s">
        <v>301</v>
      </c>
      <c r="H538" s="115"/>
      <c r="I538" s="203">
        <v>0</v>
      </c>
    </row>
    <row r="539" spans="1:9" s="116" customFormat="1" ht="28.5" customHeight="1" hidden="1">
      <c r="A539" s="168" t="s">
        <v>419</v>
      </c>
      <c r="B539" s="172">
        <v>110</v>
      </c>
      <c r="C539" s="105" t="s">
        <v>221</v>
      </c>
      <c r="D539" s="115" t="s">
        <v>381</v>
      </c>
      <c r="E539" s="115" t="s">
        <v>263</v>
      </c>
      <c r="F539" s="115" t="s">
        <v>326</v>
      </c>
      <c r="G539" s="115" t="s">
        <v>301</v>
      </c>
      <c r="H539" s="115"/>
      <c r="I539" s="203">
        <v>0</v>
      </c>
    </row>
    <row r="540" spans="1:9" s="116" customFormat="1" ht="27.75" customHeight="1" hidden="1">
      <c r="A540" s="168" t="s">
        <v>420</v>
      </c>
      <c r="B540" s="172">
        <v>110</v>
      </c>
      <c r="C540" s="105" t="s">
        <v>221</v>
      </c>
      <c r="D540" s="115" t="s">
        <v>381</v>
      </c>
      <c r="E540" s="115" t="s">
        <v>263</v>
      </c>
      <c r="F540" s="115" t="s">
        <v>326</v>
      </c>
      <c r="G540" s="115" t="s">
        <v>421</v>
      </c>
      <c r="H540" s="115"/>
      <c r="I540" s="203">
        <v>0</v>
      </c>
    </row>
    <row r="541" spans="1:9" s="116" customFormat="1" ht="36" customHeight="1" hidden="1">
      <c r="A541" s="168" t="s">
        <v>396</v>
      </c>
      <c r="B541" s="172">
        <v>110</v>
      </c>
      <c r="C541" s="105" t="s">
        <v>221</v>
      </c>
      <c r="D541" s="115" t="s">
        <v>381</v>
      </c>
      <c r="E541" s="115" t="s">
        <v>263</v>
      </c>
      <c r="F541" s="115" t="s">
        <v>326</v>
      </c>
      <c r="G541" s="115" t="s">
        <v>421</v>
      </c>
      <c r="H541" s="115" t="s">
        <v>397</v>
      </c>
      <c r="I541" s="203"/>
    </row>
    <row r="542" spans="1:9" s="116" customFormat="1" ht="28.5" customHeight="1" hidden="1">
      <c r="A542" s="168" t="s">
        <v>420</v>
      </c>
      <c r="B542" s="172">
        <v>110</v>
      </c>
      <c r="C542" s="105" t="s">
        <v>221</v>
      </c>
      <c r="D542" s="115" t="s">
        <v>381</v>
      </c>
      <c r="E542" s="115" t="s">
        <v>263</v>
      </c>
      <c r="F542" s="115" t="s">
        <v>326</v>
      </c>
      <c r="G542" s="115" t="s">
        <v>422</v>
      </c>
      <c r="H542" s="115"/>
      <c r="I542" s="203">
        <v>0</v>
      </c>
    </row>
    <row r="543" spans="1:9" s="116" customFormat="1" ht="34.5" customHeight="1" hidden="1">
      <c r="A543" s="168" t="s">
        <v>396</v>
      </c>
      <c r="B543" s="172">
        <v>110</v>
      </c>
      <c r="C543" s="105" t="s">
        <v>221</v>
      </c>
      <c r="D543" s="115" t="s">
        <v>381</v>
      </c>
      <c r="E543" s="115" t="s">
        <v>263</v>
      </c>
      <c r="F543" s="115" t="s">
        <v>326</v>
      </c>
      <c r="G543" s="115" t="s">
        <v>422</v>
      </c>
      <c r="H543" s="115" t="s">
        <v>397</v>
      </c>
      <c r="I543" s="203"/>
    </row>
    <row r="544" spans="1:9" s="116" customFormat="1" ht="18" customHeight="1">
      <c r="A544" s="173" t="s">
        <v>305</v>
      </c>
      <c r="B544" s="172">
        <v>110</v>
      </c>
      <c r="C544" s="105" t="s">
        <v>219</v>
      </c>
      <c r="D544" s="115" t="s">
        <v>735</v>
      </c>
      <c r="E544" s="115" t="s">
        <v>483</v>
      </c>
      <c r="F544" s="115" t="s">
        <v>298</v>
      </c>
      <c r="G544" s="115" t="s">
        <v>779</v>
      </c>
      <c r="H544" s="115" t="s">
        <v>306</v>
      </c>
      <c r="I544" s="203">
        <v>8.9</v>
      </c>
    </row>
    <row r="545" spans="1:9" s="116" customFormat="1" ht="18.75" customHeight="1">
      <c r="A545" s="169" t="s">
        <v>222</v>
      </c>
      <c r="B545" s="170">
        <v>110</v>
      </c>
      <c r="C545" s="103" t="s">
        <v>223</v>
      </c>
      <c r="D545" s="121"/>
      <c r="E545" s="121"/>
      <c r="F545" s="121"/>
      <c r="G545" s="121"/>
      <c r="H545" s="121"/>
      <c r="I545" s="201">
        <v>5583.3</v>
      </c>
    </row>
    <row r="546" spans="1:9" s="134" customFormat="1" ht="15.75" customHeight="1">
      <c r="A546" s="169" t="s">
        <v>224</v>
      </c>
      <c r="B546" s="170">
        <v>110</v>
      </c>
      <c r="C546" s="103" t="s">
        <v>225</v>
      </c>
      <c r="D546" s="121"/>
      <c r="E546" s="121"/>
      <c r="F546" s="121"/>
      <c r="G546" s="121"/>
      <c r="H546" s="121"/>
      <c r="I546" s="201">
        <v>5583.3</v>
      </c>
    </row>
    <row r="547" spans="1:9" s="134" customFormat="1" ht="30.75" customHeight="1">
      <c r="A547" s="169" t="s">
        <v>380</v>
      </c>
      <c r="B547" s="170">
        <v>110</v>
      </c>
      <c r="C547" s="103" t="s">
        <v>225</v>
      </c>
      <c r="D547" s="121" t="s">
        <v>381</v>
      </c>
      <c r="E547" s="121" t="s">
        <v>299</v>
      </c>
      <c r="F547" s="121" t="s">
        <v>300</v>
      </c>
      <c r="G547" s="121" t="s">
        <v>301</v>
      </c>
      <c r="H547" s="121"/>
      <c r="I547" s="201">
        <v>5583.3</v>
      </c>
    </row>
    <row r="548" spans="1:9" s="134" customFormat="1" ht="33.75" customHeight="1">
      <c r="A548" s="212" t="s">
        <v>929</v>
      </c>
      <c r="B548" s="170">
        <v>110</v>
      </c>
      <c r="C548" s="103" t="s">
        <v>225</v>
      </c>
      <c r="D548" s="121" t="s">
        <v>381</v>
      </c>
      <c r="E548" s="121" t="s">
        <v>260</v>
      </c>
      <c r="F548" s="121" t="s">
        <v>300</v>
      </c>
      <c r="G548" s="121" t="s">
        <v>301</v>
      </c>
      <c r="H548" s="121"/>
      <c r="I548" s="201">
        <v>4335.3</v>
      </c>
    </row>
    <row r="549" spans="1:9" s="116" customFormat="1" ht="18" customHeight="1">
      <c r="A549" s="210" t="s">
        <v>383</v>
      </c>
      <c r="B549" s="172">
        <v>110</v>
      </c>
      <c r="C549" s="105" t="s">
        <v>225</v>
      </c>
      <c r="D549" s="115" t="s">
        <v>381</v>
      </c>
      <c r="E549" s="115" t="s">
        <v>260</v>
      </c>
      <c r="F549" s="115" t="s">
        <v>298</v>
      </c>
      <c r="G549" s="115" t="s">
        <v>301</v>
      </c>
      <c r="H549" s="115"/>
      <c r="I549" s="203">
        <v>3957.3</v>
      </c>
    </row>
    <row r="550" spans="1:9" s="134" customFormat="1" ht="17.25" customHeight="1">
      <c r="A550" s="168" t="s">
        <v>384</v>
      </c>
      <c r="B550" s="172">
        <v>110</v>
      </c>
      <c r="C550" s="105" t="s">
        <v>225</v>
      </c>
      <c r="D550" s="115" t="s">
        <v>381</v>
      </c>
      <c r="E550" s="115" t="s">
        <v>260</v>
      </c>
      <c r="F550" s="115" t="s">
        <v>298</v>
      </c>
      <c r="G550" s="115" t="s">
        <v>385</v>
      </c>
      <c r="H550" s="115"/>
      <c r="I550" s="203">
        <v>3957.3</v>
      </c>
    </row>
    <row r="551" spans="1:9" s="134" customFormat="1" ht="18" customHeight="1">
      <c r="A551" s="210" t="s">
        <v>386</v>
      </c>
      <c r="B551" s="172">
        <v>110</v>
      </c>
      <c r="C551" s="105" t="s">
        <v>225</v>
      </c>
      <c r="D551" s="115" t="s">
        <v>381</v>
      </c>
      <c r="E551" s="115" t="s">
        <v>260</v>
      </c>
      <c r="F551" s="115" t="s">
        <v>298</v>
      </c>
      <c r="G551" s="115" t="s">
        <v>385</v>
      </c>
      <c r="H551" s="115">
        <v>110</v>
      </c>
      <c r="I551" s="203">
        <v>3450.3</v>
      </c>
    </row>
    <row r="552" spans="1:9" s="134" customFormat="1" ht="27" customHeight="1">
      <c r="A552" s="210" t="s">
        <v>311</v>
      </c>
      <c r="B552" s="172">
        <v>110</v>
      </c>
      <c r="C552" s="105" t="s">
        <v>225</v>
      </c>
      <c r="D552" s="115" t="s">
        <v>381</v>
      </c>
      <c r="E552" s="115" t="s">
        <v>260</v>
      </c>
      <c r="F552" s="115" t="s">
        <v>298</v>
      </c>
      <c r="G552" s="115" t="s">
        <v>385</v>
      </c>
      <c r="H552" s="115">
        <v>240</v>
      </c>
      <c r="I552" s="203">
        <v>506</v>
      </c>
    </row>
    <row r="553" spans="1:9" s="134" customFormat="1" ht="15.75" customHeight="1">
      <c r="A553" s="173" t="s">
        <v>387</v>
      </c>
      <c r="B553" s="172">
        <v>110</v>
      </c>
      <c r="C553" s="105" t="s">
        <v>225</v>
      </c>
      <c r="D553" s="115" t="s">
        <v>381</v>
      </c>
      <c r="E553" s="115" t="s">
        <v>260</v>
      </c>
      <c r="F553" s="115" t="s">
        <v>298</v>
      </c>
      <c r="G553" s="115" t="s">
        <v>385</v>
      </c>
      <c r="H553" s="115">
        <v>850</v>
      </c>
      <c r="I553" s="203">
        <v>1</v>
      </c>
    </row>
    <row r="554" spans="1:9" s="134" customFormat="1" ht="29.25" customHeight="1">
      <c r="A554" s="173" t="s">
        <v>389</v>
      </c>
      <c r="B554" s="172">
        <v>110</v>
      </c>
      <c r="C554" s="105" t="s">
        <v>225</v>
      </c>
      <c r="D554" s="115" t="s">
        <v>381</v>
      </c>
      <c r="E554" s="115" t="s">
        <v>260</v>
      </c>
      <c r="F554" s="115" t="s">
        <v>326</v>
      </c>
      <c r="G554" s="115" t="s">
        <v>301</v>
      </c>
      <c r="H554" s="115"/>
      <c r="I554" s="203">
        <v>378</v>
      </c>
    </row>
    <row r="555" spans="1:9" s="134" customFormat="1" ht="32.25" customHeight="1">
      <c r="A555" s="173" t="s">
        <v>390</v>
      </c>
      <c r="B555" s="172">
        <v>110</v>
      </c>
      <c r="C555" s="105" t="s">
        <v>225</v>
      </c>
      <c r="D555" s="115" t="s">
        <v>381</v>
      </c>
      <c r="E555" s="115" t="s">
        <v>260</v>
      </c>
      <c r="F555" s="115" t="s">
        <v>326</v>
      </c>
      <c r="G555" s="115" t="s">
        <v>391</v>
      </c>
      <c r="H555" s="115"/>
      <c r="I555" s="203">
        <v>378</v>
      </c>
    </row>
    <row r="556" spans="1:9" s="116" customFormat="1" ht="19.5" customHeight="1">
      <c r="A556" s="210" t="s">
        <v>386</v>
      </c>
      <c r="B556" s="172">
        <v>110</v>
      </c>
      <c r="C556" s="105" t="s">
        <v>225</v>
      </c>
      <c r="D556" s="115" t="s">
        <v>381</v>
      </c>
      <c r="E556" s="115" t="s">
        <v>260</v>
      </c>
      <c r="F556" s="115" t="s">
        <v>326</v>
      </c>
      <c r="G556" s="115" t="s">
        <v>391</v>
      </c>
      <c r="H556" s="115" t="s">
        <v>53</v>
      </c>
      <c r="I556" s="203">
        <v>378</v>
      </c>
    </row>
    <row r="557" spans="1:9" s="116" customFormat="1" ht="34.5" customHeight="1">
      <c r="A557" s="212" t="s">
        <v>392</v>
      </c>
      <c r="B557" s="170">
        <v>110</v>
      </c>
      <c r="C557" s="103" t="s">
        <v>225</v>
      </c>
      <c r="D557" s="121" t="s">
        <v>381</v>
      </c>
      <c r="E557" s="121" t="s">
        <v>262</v>
      </c>
      <c r="F557" s="121" t="s">
        <v>300</v>
      </c>
      <c r="G557" s="121" t="s">
        <v>301</v>
      </c>
      <c r="H557" s="121"/>
      <c r="I557" s="201">
        <v>65.3</v>
      </c>
    </row>
    <row r="558" spans="1:9" s="134" customFormat="1" ht="33" customHeight="1" hidden="1">
      <c r="A558" s="210" t="s">
        <v>393</v>
      </c>
      <c r="B558" s="172" t="s">
        <v>964</v>
      </c>
      <c r="C558" s="105" t="s">
        <v>225</v>
      </c>
      <c r="D558" s="115" t="s">
        <v>381</v>
      </c>
      <c r="E558" s="115" t="s">
        <v>262</v>
      </c>
      <c r="F558" s="115" t="s">
        <v>326</v>
      </c>
      <c r="G558" s="115" t="s">
        <v>301</v>
      </c>
      <c r="H558" s="115"/>
      <c r="I558" s="203">
        <v>0</v>
      </c>
    </row>
    <row r="559" spans="1:9" s="134" customFormat="1" ht="36.75" customHeight="1" hidden="1">
      <c r="A559" s="210" t="s">
        <v>398</v>
      </c>
      <c r="B559" s="172" t="s">
        <v>964</v>
      </c>
      <c r="C559" s="105" t="s">
        <v>225</v>
      </c>
      <c r="D559" s="115" t="s">
        <v>381</v>
      </c>
      <c r="E559" s="115" t="s">
        <v>262</v>
      </c>
      <c r="F559" s="115" t="s">
        <v>326</v>
      </c>
      <c r="G559" s="115" t="s">
        <v>399</v>
      </c>
      <c r="H559" s="115"/>
      <c r="I559" s="203">
        <v>0</v>
      </c>
    </row>
    <row r="560" spans="1:9" s="134" customFormat="1" ht="42.75" customHeight="1" hidden="1">
      <c r="A560" s="210" t="s">
        <v>396</v>
      </c>
      <c r="B560" s="172">
        <v>110</v>
      </c>
      <c r="C560" s="105" t="s">
        <v>225</v>
      </c>
      <c r="D560" s="115" t="s">
        <v>381</v>
      </c>
      <c r="E560" s="115" t="s">
        <v>262</v>
      </c>
      <c r="F560" s="115" t="s">
        <v>326</v>
      </c>
      <c r="G560" s="115" t="s">
        <v>399</v>
      </c>
      <c r="H560" s="115">
        <v>610</v>
      </c>
      <c r="I560" s="203"/>
    </row>
    <row r="561" spans="1:9" s="134" customFormat="1" ht="27.75" customHeight="1">
      <c r="A561" s="210" t="s">
        <v>400</v>
      </c>
      <c r="B561" s="172">
        <v>110</v>
      </c>
      <c r="C561" s="105" t="s">
        <v>225</v>
      </c>
      <c r="D561" s="115" t="s">
        <v>381</v>
      </c>
      <c r="E561" s="115" t="s">
        <v>262</v>
      </c>
      <c r="F561" s="115" t="s">
        <v>365</v>
      </c>
      <c r="G561" s="115" t="s">
        <v>301</v>
      </c>
      <c r="H561" s="115"/>
      <c r="I561" s="203">
        <v>65.3</v>
      </c>
    </row>
    <row r="562" spans="1:9" s="134" customFormat="1" ht="30" customHeight="1">
      <c r="A562" s="210" t="s">
        <v>401</v>
      </c>
      <c r="B562" s="172">
        <v>110</v>
      </c>
      <c r="C562" s="105" t="s">
        <v>225</v>
      </c>
      <c r="D562" s="115" t="s">
        <v>381</v>
      </c>
      <c r="E562" s="115" t="s">
        <v>262</v>
      </c>
      <c r="F562" s="115" t="s">
        <v>365</v>
      </c>
      <c r="G562" s="115" t="s">
        <v>402</v>
      </c>
      <c r="H562" s="115"/>
      <c r="I562" s="203">
        <v>65.3</v>
      </c>
    </row>
    <row r="563" spans="1:9" s="134" customFormat="1" ht="32.25" customHeight="1">
      <c r="A563" s="210" t="s">
        <v>311</v>
      </c>
      <c r="B563" s="172">
        <v>110</v>
      </c>
      <c r="C563" s="105" t="s">
        <v>225</v>
      </c>
      <c r="D563" s="115" t="s">
        <v>381</v>
      </c>
      <c r="E563" s="115" t="s">
        <v>262</v>
      </c>
      <c r="F563" s="115" t="s">
        <v>365</v>
      </c>
      <c r="G563" s="115" t="s">
        <v>402</v>
      </c>
      <c r="H563" s="115">
        <v>240</v>
      </c>
      <c r="I563" s="203">
        <v>65.3</v>
      </c>
    </row>
    <row r="564" spans="1:9" s="134" customFormat="1" ht="29.25" customHeight="1" hidden="1">
      <c r="A564" s="210" t="s">
        <v>396</v>
      </c>
      <c r="B564" s="172">
        <v>110</v>
      </c>
      <c r="C564" s="105" t="s">
        <v>225</v>
      </c>
      <c r="D564" s="115" t="s">
        <v>381</v>
      </c>
      <c r="E564" s="115" t="s">
        <v>262</v>
      </c>
      <c r="F564" s="115" t="s">
        <v>365</v>
      </c>
      <c r="G564" s="115" t="s">
        <v>402</v>
      </c>
      <c r="H564" s="115">
        <v>610</v>
      </c>
      <c r="I564" s="203"/>
    </row>
    <row r="565" spans="1:9" s="120" customFormat="1" ht="33" customHeight="1" hidden="1">
      <c r="A565" s="210" t="s">
        <v>965</v>
      </c>
      <c r="B565" s="172">
        <v>110</v>
      </c>
      <c r="C565" s="105" t="s">
        <v>225</v>
      </c>
      <c r="D565" s="115" t="s">
        <v>381</v>
      </c>
      <c r="E565" s="115" t="s">
        <v>262</v>
      </c>
      <c r="F565" s="115" t="s">
        <v>365</v>
      </c>
      <c r="G565" s="115" t="s">
        <v>404</v>
      </c>
      <c r="H565" s="115"/>
      <c r="I565" s="203">
        <v>0</v>
      </c>
    </row>
    <row r="566" spans="1:9" s="120" customFormat="1" ht="32.25" customHeight="1" hidden="1">
      <c r="A566" s="210" t="s">
        <v>396</v>
      </c>
      <c r="B566" s="172">
        <v>110</v>
      </c>
      <c r="C566" s="105" t="s">
        <v>225</v>
      </c>
      <c r="D566" s="115" t="s">
        <v>381</v>
      </c>
      <c r="E566" s="115" t="s">
        <v>262</v>
      </c>
      <c r="F566" s="115" t="s">
        <v>365</v>
      </c>
      <c r="G566" s="115" t="s">
        <v>404</v>
      </c>
      <c r="H566" s="115" t="s">
        <v>397</v>
      </c>
      <c r="I566" s="203"/>
    </row>
    <row r="567" spans="1:9" s="120" customFormat="1" ht="43.5" customHeight="1">
      <c r="A567" s="212" t="s">
        <v>407</v>
      </c>
      <c r="B567" s="170">
        <v>110</v>
      </c>
      <c r="C567" s="103" t="s">
        <v>225</v>
      </c>
      <c r="D567" s="121" t="s">
        <v>381</v>
      </c>
      <c r="E567" s="121" t="s">
        <v>263</v>
      </c>
      <c r="F567" s="121" t="s">
        <v>300</v>
      </c>
      <c r="G567" s="121" t="s">
        <v>301</v>
      </c>
      <c r="H567" s="121"/>
      <c r="I567" s="201">
        <v>1182.6999999999998</v>
      </c>
    </row>
    <row r="568" spans="1:9" s="120" customFormat="1" ht="30.75" customHeight="1">
      <c r="A568" s="210" t="s">
        <v>408</v>
      </c>
      <c r="B568" s="172">
        <v>110</v>
      </c>
      <c r="C568" s="105" t="s">
        <v>225</v>
      </c>
      <c r="D568" s="115" t="s">
        <v>381</v>
      </c>
      <c r="E568" s="115" t="s">
        <v>263</v>
      </c>
      <c r="F568" s="115" t="s">
        <v>298</v>
      </c>
      <c r="G568" s="115" t="s">
        <v>301</v>
      </c>
      <c r="H568" s="115"/>
      <c r="I568" s="203">
        <v>539.6</v>
      </c>
    </row>
    <row r="569" spans="1:9" s="120" customFormat="1" ht="18" customHeight="1">
      <c r="A569" s="210" t="s">
        <v>467</v>
      </c>
      <c r="B569" s="172">
        <v>110</v>
      </c>
      <c r="C569" s="105" t="s">
        <v>225</v>
      </c>
      <c r="D569" s="115" t="s">
        <v>381</v>
      </c>
      <c r="E569" s="115" t="s">
        <v>263</v>
      </c>
      <c r="F569" s="115" t="s">
        <v>298</v>
      </c>
      <c r="G569" s="115" t="s">
        <v>410</v>
      </c>
      <c r="H569" s="115"/>
      <c r="I569" s="203">
        <v>170</v>
      </c>
    </row>
    <row r="570" spans="1:9" s="120" customFormat="1" ht="27.75" customHeight="1">
      <c r="A570" s="210" t="s">
        <v>311</v>
      </c>
      <c r="B570" s="172">
        <v>110</v>
      </c>
      <c r="C570" s="105" t="s">
        <v>225</v>
      </c>
      <c r="D570" s="115" t="s">
        <v>381</v>
      </c>
      <c r="E570" s="115" t="s">
        <v>263</v>
      </c>
      <c r="F570" s="115" t="s">
        <v>298</v>
      </c>
      <c r="G570" s="115" t="s">
        <v>410</v>
      </c>
      <c r="H570" s="115" t="s">
        <v>312</v>
      </c>
      <c r="I570" s="203">
        <v>170</v>
      </c>
    </row>
    <row r="571" spans="1:9" s="120" customFormat="1" ht="31.5" customHeight="1">
      <c r="A571" s="210" t="s">
        <v>417</v>
      </c>
      <c r="B571" s="172">
        <v>110</v>
      </c>
      <c r="C571" s="105" t="s">
        <v>225</v>
      </c>
      <c r="D571" s="115" t="s">
        <v>381</v>
      </c>
      <c r="E571" s="115" t="s">
        <v>263</v>
      </c>
      <c r="F571" s="115" t="s">
        <v>298</v>
      </c>
      <c r="G571" s="115" t="s">
        <v>418</v>
      </c>
      <c r="H571" s="115"/>
      <c r="I571" s="203">
        <v>114.6</v>
      </c>
    </row>
    <row r="572" spans="1:9" s="152" customFormat="1" ht="30" customHeight="1">
      <c r="A572" s="210" t="s">
        <v>311</v>
      </c>
      <c r="B572" s="172">
        <v>110</v>
      </c>
      <c r="C572" s="105" t="s">
        <v>225</v>
      </c>
      <c r="D572" s="115" t="s">
        <v>381</v>
      </c>
      <c r="E572" s="115" t="s">
        <v>263</v>
      </c>
      <c r="F572" s="115" t="s">
        <v>298</v>
      </c>
      <c r="G572" s="115" t="s">
        <v>418</v>
      </c>
      <c r="H572" s="115">
        <v>240</v>
      </c>
      <c r="I572" s="203">
        <v>114.6</v>
      </c>
    </row>
    <row r="573" spans="1:9" s="5" customFormat="1" ht="35.25" customHeight="1" hidden="1">
      <c r="A573" s="210" t="s">
        <v>411</v>
      </c>
      <c r="B573" s="172">
        <v>110</v>
      </c>
      <c r="C573" s="105" t="s">
        <v>225</v>
      </c>
      <c r="D573" s="115" t="s">
        <v>381</v>
      </c>
      <c r="E573" s="115" t="s">
        <v>263</v>
      </c>
      <c r="F573" s="115" t="s">
        <v>298</v>
      </c>
      <c r="G573" s="115" t="s">
        <v>412</v>
      </c>
      <c r="H573" s="115"/>
      <c r="I573" s="203">
        <v>0</v>
      </c>
    </row>
    <row r="574" spans="1:9" s="5" customFormat="1" ht="27.75" customHeight="1" hidden="1">
      <c r="A574" s="210" t="s">
        <v>311</v>
      </c>
      <c r="B574" s="172">
        <v>110</v>
      </c>
      <c r="C574" s="105" t="s">
        <v>225</v>
      </c>
      <c r="D574" s="115" t="s">
        <v>381</v>
      </c>
      <c r="E574" s="115" t="s">
        <v>263</v>
      </c>
      <c r="F574" s="115" t="s">
        <v>298</v>
      </c>
      <c r="G574" s="115" t="s">
        <v>412</v>
      </c>
      <c r="H574" s="115" t="s">
        <v>312</v>
      </c>
      <c r="I574" s="203"/>
    </row>
    <row r="575" spans="1:9" s="5" customFormat="1" ht="31.5" customHeight="1">
      <c r="A575" s="210" t="s">
        <v>1377</v>
      </c>
      <c r="B575" s="172">
        <v>110</v>
      </c>
      <c r="C575" s="105" t="s">
        <v>225</v>
      </c>
      <c r="D575" s="115" t="s">
        <v>381</v>
      </c>
      <c r="E575" s="115" t="s">
        <v>263</v>
      </c>
      <c r="F575" s="115" t="s">
        <v>298</v>
      </c>
      <c r="G575" s="115" t="s">
        <v>1376</v>
      </c>
      <c r="H575" s="115"/>
      <c r="I575" s="203">
        <v>255</v>
      </c>
    </row>
    <row r="576" spans="1:9" s="5" customFormat="1" ht="30" customHeight="1">
      <c r="A576" s="210" t="s">
        <v>311</v>
      </c>
      <c r="B576" s="172">
        <v>110</v>
      </c>
      <c r="C576" s="105" t="s">
        <v>225</v>
      </c>
      <c r="D576" s="115" t="s">
        <v>381</v>
      </c>
      <c r="E576" s="115" t="s">
        <v>263</v>
      </c>
      <c r="F576" s="115" t="s">
        <v>298</v>
      </c>
      <c r="G576" s="115" t="s">
        <v>1376</v>
      </c>
      <c r="H576" s="115" t="s">
        <v>312</v>
      </c>
      <c r="I576" s="203">
        <v>255</v>
      </c>
    </row>
    <row r="577" spans="1:9" s="116" customFormat="1" ht="26.25" customHeight="1" hidden="1">
      <c r="A577" s="210" t="s">
        <v>415</v>
      </c>
      <c r="B577" s="172">
        <v>110</v>
      </c>
      <c r="C577" s="105" t="s">
        <v>225</v>
      </c>
      <c r="D577" s="115" t="s">
        <v>381</v>
      </c>
      <c r="E577" s="115" t="s">
        <v>263</v>
      </c>
      <c r="F577" s="115" t="s">
        <v>298</v>
      </c>
      <c r="G577" s="115" t="s">
        <v>416</v>
      </c>
      <c r="H577" s="115"/>
      <c r="I577" s="203">
        <v>0</v>
      </c>
    </row>
    <row r="578" spans="1:9" s="116" customFormat="1" ht="35.25" customHeight="1" hidden="1">
      <c r="A578" s="210" t="s">
        <v>311</v>
      </c>
      <c r="B578" s="172">
        <v>110</v>
      </c>
      <c r="C578" s="105" t="s">
        <v>225</v>
      </c>
      <c r="D578" s="115" t="s">
        <v>381</v>
      </c>
      <c r="E578" s="115" t="s">
        <v>263</v>
      </c>
      <c r="F578" s="115" t="s">
        <v>298</v>
      </c>
      <c r="G578" s="115" t="s">
        <v>416</v>
      </c>
      <c r="H578" s="115" t="s">
        <v>312</v>
      </c>
      <c r="I578" s="203"/>
    </row>
    <row r="579" spans="1:9" s="116" customFormat="1" ht="21" customHeight="1">
      <c r="A579" s="210" t="s">
        <v>419</v>
      </c>
      <c r="B579" s="172">
        <v>110</v>
      </c>
      <c r="C579" s="105" t="s">
        <v>225</v>
      </c>
      <c r="D579" s="115" t="s">
        <v>381</v>
      </c>
      <c r="E579" s="115" t="s">
        <v>263</v>
      </c>
      <c r="F579" s="115" t="s">
        <v>326</v>
      </c>
      <c r="G579" s="115" t="s">
        <v>301</v>
      </c>
      <c r="H579" s="115"/>
      <c r="I579" s="203">
        <v>643.0999999999999</v>
      </c>
    </row>
    <row r="580" spans="1:9" s="120" customFormat="1" ht="54.75" customHeight="1">
      <c r="A580" s="210" t="s">
        <v>420</v>
      </c>
      <c r="B580" s="172">
        <v>110</v>
      </c>
      <c r="C580" s="105" t="s">
        <v>225</v>
      </c>
      <c r="D580" s="115" t="s">
        <v>381</v>
      </c>
      <c r="E580" s="115" t="s">
        <v>263</v>
      </c>
      <c r="F580" s="115" t="s">
        <v>326</v>
      </c>
      <c r="G580" s="115" t="s">
        <v>421</v>
      </c>
      <c r="H580" s="115"/>
      <c r="I580" s="203">
        <v>512.8</v>
      </c>
    </row>
    <row r="581" spans="1:9" s="120" customFormat="1" ht="14.25" customHeight="1">
      <c r="A581" s="210" t="s">
        <v>305</v>
      </c>
      <c r="B581" s="172">
        <v>110</v>
      </c>
      <c r="C581" s="105" t="s">
        <v>225</v>
      </c>
      <c r="D581" s="115" t="s">
        <v>381</v>
      </c>
      <c r="E581" s="115" t="s">
        <v>263</v>
      </c>
      <c r="F581" s="115" t="s">
        <v>326</v>
      </c>
      <c r="G581" s="115" t="s">
        <v>421</v>
      </c>
      <c r="H581" s="115" t="s">
        <v>306</v>
      </c>
      <c r="I581" s="203">
        <v>512.8</v>
      </c>
    </row>
    <row r="582" spans="1:9" s="120" customFormat="1" ht="57.75" customHeight="1">
      <c r="A582" s="210" t="s">
        <v>420</v>
      </c>
      <c r="B582" s="172">
        <v>110</v>
      </c>
      <c r="C582" s="105" t="s">
        <v>225</v>
      </c>
      <c r="D582" s="115" t="s">
        <v>381</v>
      </c>
      <c r="E582" s="115" t="s">
        <v>263</v>
      </c>
      <c r="F582" s="115" t="s">
        <v>326</v>
      </c>
      <c r="G582" s="115" t="s">
        <v>422</v>
      </c>
      <c r="H582" s="115"/>
      <c r="I582" s="203">
        <v>130.3</v>
      </c>
    </row>
    <row r="583" spans="1:9" s="120" customFormat="1" ht="15" customHeight="1">
      <c r="A583" s="210" t="s">
        <v>305</v>
      </c>
      <c r="B583" s="172">
        <v>110</v>
      </c>
      <c r="C583" s="105" t="s">
        <v>225</v>
      </c>
      <c r="D583" s="115" t="s">
        <v>381</v>
      </c>
      <c r="E583" s="115" t="s">
        <v>263</v>
      </c>
      <c r="F583" s="115" t="s">
        <v>326</v>
      </c>
      <c r="G583" s="115" t="s">
        <v>422</v>
      </c>
      <c r="H583" s="115" t="s">
        <v>306</v>
      </c>
      <c r="I583" s="203">
        <v>130.3</v>
      </c>
    </row>
    <row r="584" spans="1:9" ht="12.75" customHeight="1">
      <c r="A584" s="169" t="s">
        <v>226</v>
      </c>
      <c r="B584" s="170" t="s">
        <v>53</v>
      </c>
      <c r="C584" s="103" t="s">
        <v>227</v>
      </c>
      <c r="D584" s="121"/>
      <c r="E584" s="121"/>
      <c r="F584" s="121"/>
      <c r="G584" s="121"/>
      <c r="H584" s="121"/>
      <c r="I584" s="201">
        <v>41512.59999999999</v>
      </c>
    </row>
    <row r="585" spans="1:9" ht="15" customHeight="1">
      <c r="A585" s="169" t="s">
        <v>232</v>
      </c>
      <c r="B585" s="170" t="s">
        <v>53</v>
      </c>
      <c r="C585" s="103" t="s">
        <v>233</v>
      </c>
      <c r="D585" s="121"/>
      <c r="E585" s="121"/>
      <c r="F585" s="121"/>
      <c r="G585" s="121"/>
      <c r="H585" s="121"/>
      <c r="I585" s="201">
        <v>5056.799999999999</v>
      </c>
    </row>
    <row r="586" spans="1:9" ht="48" customHeight="1">
      <c r="A586" s="169" t="s">
        <v>325</v>
      </c>
      <c r="B586" s="172">
        <v>110</v>
      </c>
      <c r="C586" s="103" t="s">
        <v>233</v>
      </c>
      <c r="D586" s="121" t="s">
        <v>326</v>
      </c>
      <c r="E586" s="121" t="s">
        <v>299</v>
      </c>
      <c r="F586" s="121" t="s">
        <v>300</v>
      </c>
      <c r="G586" s="121" t="s">
        <v>301</v>
      </c>
      <c r="H586" s="121"/>
      <c r="I586" s="201">
        <v>5056.799999999999</v>
      </c>
    </row>
    <row r="587" spans="1:9" ht="33" customHeight="1" hidden="1">
      <c r="A587" s="169" t="s">
        <v>327</v>
      </c>
      <c r="B587" s="172">
        <v>110</v>
      </c>
      <c r="C587" s="105" t="s">
        <v>233</v>
      </c>
      <c r="D587" s="121" t="s">
        <v>326</v>
      </c>
      <c r="E587" s="121" t="s">
        <v>260</v>
      </c>
      <c r="F587" s="121" t="s">
        <v>300</v>
      </c>
      <c r="G587" s="121" t="s">
        <v>301</v>
      </c>
      <c r="H587" s="121"/>
      <c r="I587" s="201">
        <v>0</v>
      </c>
    </row>
    <row r="588" spans="1:9" ht="23.25" customHeight="1" hidden="1">
      <c r="A588" s="168" t="s">
        <v>328</v>
      </c>
      <c r="B588" s="172">
        <v>110</v>
      </c>
      <c r="C588" s="105" t="s">
        <v>233</v>
      </c>
      <c r="D588" s="115" t="s">
        <v>326</v>
      </c>
      <c r="E588" s="115" t="s">
        <v>260</v>
      </c>
      <c r="F588" s="115" t="s">
        <v>298</v>
      </c>
      <c r="G588" s="115" t="s">
        <v>301</v>
      </c>
      <c r="H588" s="115"/>
      <c r="I588" s="203">
        <v>0</v>
      </c>
    </row>
    <row r="589" spans="1:9" s="116" customFormat="1" ht="37.5" customHeight="1" hidden="1">
      <c r="A589" s="168" t="s">
        <v>1009</v>
      </c>
      <c r="B589" s="172">
        <v>110</v>
      </c>
      <c r="C589" s="105" t="s">
        <v>233</v>
      </c>
      <c r="D589" s="115" t="s">
        <v>326</v>
      </c>
      <c r="E589" s="115" t="s">
        <v>260</v>
      </c>
      <c r="F589" s="115" t="s">
        <v>298</v>
      </c>
      <c r="G589" s="115" t="s">
        <v>329</v>
      </c>
      <c r="H589" s="115"/>
      <c r="I589" s="203">
        <v>0</v>
      </c>
    </row>
    <row r="590" spans="1:9" s="116" customFormat="1" ht="26.25" customHeight="1" hidden="1">
      <c r="A590" s="168" t="s">
        <v>330</v>
      </c>
      <c r="B590" s="172">
        <v>110</v>
      </c>
      <c r="C590" s="105" t="s">
        <v>233</v>
      </c>
      <c r="D590" s="115" t="s">
        <v>326</v>
      </c>
      <c r="E590" s="115" t="s">
        <v>260</v>
      </c>
      <c r="F590" s="115" t="s">
        <v>298</v>
      </c>
      <c r="G590" s="115" t="s">
        <v>329</v>
      </c>
      <c r="H590" s="115" t="s">
        <v>331</v>
      </c>
      <c r="I590" s="203"/>
    </row>
    <row r="591" spans="1:9" ht="31.5" customHeight="1" hidden="1">
      <c r="A591" s="168" t="s">
        <v>1009</v>
      </c>
      <c r="B591" s="172">
        <v>110</v>
      </c>
      <c r="C591" s="105" t="s">
        <v>233</v>
      </c>
      <c r="D591" s="115" t="s">
        <v>326</v>
      </c>
      <c r="E591" s="115" t="s">
        <v>260</v>
      </c>
      <c r="F591" s="115" t="s">
        <v>298</v>
      </c>
      <c r="G591" s="115" t="s">
        <v>332</v>
      </c>
      <c r="H591" s="115"/>
      <c r="I591" s="203">
        <v>0</v>
      </c>
    </row>
    <row r="592" spans="1:9" ht="27" customHeight="1" hidden="1">
      <c r="A592" s="168" t="s">
        <v>330</v>
      </c>
      <c r="B592" s="170">
        <v>110</v>
      </c>
      <c r="C592" s="105" t="s">
        <v>233</v>
      </c>
      <c r="D592" s="115" t="s">
        <v>326</v>
      </c>
      <c r="E592" s="115" t="s">
        <v>260</v>
      </c>
      <c r="F592" s="115" t="s">
        <v>298</v>
      </c>
      <c r="G592" s="115" t="s">
        <v>332</v>
      </c>
      <c r="H592" s="115" t="s">
        <v>331</v>
      </c>
      <c r="I592" s="203"/>
    </row>
    <row r="593" spans="1:9" ht="55.5" customHeight="1">
      <c r="A593" s="223" t="s">
        <v>338</v>
      </c>
      <c r="B593" s="170">
        <v>110</v>
      </c>
      <c r="C593" s="103" t="s">
        <v>233</v>
      </c>
      <c r="D593" s="121" t="s">
        <v>326</v>
      </c>
      <c r="E593" s="121" t="s">
        <v>263</v>
      </c>
      <c r="F593" s="121" t="s">
        <v>300</v>
      </c>
      <c r="G593" s="121" t="s">
        <v>301</v>
      </c>
      <c r="H593" s="121"/>
      <c r="I593" s="201">
        <v>5056.799999999999</v>
      </c>
    </row>
    <row r="594" spans="1:9" s="120" customFormat="1" ht="30" customHeight="1">
      <c r="A594" s="171" t="s">
        <v>339</v>
      </c>
      <c r="B594" s="172" t="s">
        <v>53</v>
      </c>
      <c r="C594" s="105" t="s">
        <v>233</v>
      </c>
      <c r="D594" s="115" t="s">
        <v>326</v>
      </c>
      <c r="E594" s="115" t="s">
        <v>263</v>
      </c>
      <c r="F594" s="115" t="s">
        <v>298</v>
      </c>
      <c r="G594" s="115" t="s">
        <v>301</v>
      </c>
      <c r="H594" s="115"/>
      <c r="I594" s="203">
        <v>2688.2999999999997</v>
      </c>
    </row>
    <row r="595" spans="1:9" s="120" customFormat="1" ht="32.25" customHeight="1" hidden="1">
      <c r="A595" s="171" t="s">
        <v>340</v>
      </c>
      <c r="B595" s="172">
        <v>110</v>
      </c>
      <c r="C595" s="105" t="s">
        <v>233</v>
      </c>
      <c r="D595" s="115" t="s">
        <v>326</v>
      </c>
      <c r="E595" s="115" t="s">
        <v>263</v>
      </c>
      <c r="F595" s="115" t="s">
        <v>298</v>
      </c>
      <c r="G595" s="115" t="s">
        <v>341</v>
      </c>
      <c r="H595" s="115"/>
      <c r="I595" s="203">
        <v>0</v>
      </c>
    </row>
    <row r="596" spans="1:9" s="120" customFormat="1" ht="30" customHeight="1" hidden="1">
      <c r="A596" s="171" t="s">
        <v>330</v>
      </c>
      <c r="B596" s="172">
        <v>110</v>
      </c>
      <c r="C596" s="105" t="s">
        <v>233</v>
      </c>
      <c r="D596" s="115" t="s">
        <v>326</v>
      </c>
      <c r="E596" s="115" t="s">
        <v>263</v>
      </c>
      <c r="F596" s="115" t="s">
        <v>298</v>
      </c>
      <c r="G596" s="115" t="s">
        <v>341</v>
      </c>
      <c r="H596" s="115" t="s">
        <v>331</v>
      </c>
      <c r="I596" s="203"/>
    </row>
    <row r="597" spans="1:9" s="120" customFormat="1" ht="30" customHeight="1" hidden="1">
      <c r="A597" s="171" t="s">
        <v>342</v>
      </c>
      <c r="B597" s="172">
        <v>110</v>
      </c>
      <c r="C597" s="105" t="s">
        <v>233</v>
      </c>
      <c r="D597" s="115" t="s">
        <v>326</v>
      </c>
      <c r="E597" s="115" t="s">
        <v>263</v>
      </c>
      <c r="F597" s="115" t="s">
        <v>298</v>
      </c>
      <c r="G597" s="115" t="s">
        <v>343</v>
      </c>
      <c r="H597" s="115"/>
      <c r="I597" s="203">
        <v>0</v>
      </c>
    </row>
    <row r="598" spans="1:9" s="120" customFormat="1" ht="27" customHeight="1" hidden="1">
      <c r="A598" s="171" t="s">
        <v>330</v>
      </c>
      <c r="B598" s="172">
        <v>110</v>
      </c>
      <c r="C598" s="105" t="s">
        <v>233</v>
      </c>
      <c r="D598" s="115" t="s">
        <v>326</v>
      </c>
      <c r="E598" s="115" t="s">
        <v>263</v>
      </c>
      <c r="F598" s="115" t="s">
        <v>298</v>
      </c>
      <c r="G598" s="115" t="s">
        <v>343</v>
      </c>
      <c r="H598" s="115" t="s">
        <v>331</v>
      </c>
      <c r="I598" s="201"/>
    </row>
    <row r="599" spans="1:9" s="120" customFormat="1" ht="61.5" customHeight="1">
      <c r="A599" s="171" t="s">
        <v>344</v>
      </c>
      <c r="B599" s="172" t="s">
        <v>53</v>
      </c>
      <c r="C599" s="105" t="s">
        <v>233</v>
      </c>
      <c r="D599" s="115" t="s">
        <v>326</v>
      </c>
      <c r="E599" s="115" t="s">
        <v>263</v>
      </c>
      <c r="F599" s="115" t="s">
        <v>298</v>
      </c>
      <c r="G599" s="115" t="s">
        <v>345</v>
      </c>
      <c r="H599" s="115"/>
      <c r="I599" s="203">
        <v>2688.2999999999997</v>
      </c>
    </row>
    <row r="600" spans="1:9" s="116" customFormat="1" ht="30.75" customHeight="1" hidden="1">
      <c r="A600" s="171" t="s">
        <v>330</v>
      </c>
      <c r="B600" s="172" t="s">
        <v>53</v>
      </c>
      <c r="C600" s="105" t="s">
        <v>233</v>
      </c>
      <c r="D600" s="115" t="s">
        <v>326</v>
      </c>
      <c r="E600" s="115" t="s">
        <v>263</v>
      </c>
      <c r="F600" s="115" t="s">
        <v>298</v>
      </c>
      <c r="G600" s="115" t="s">
        <v>345</v>
      </c>
      <c r="H600" s="115">
        <v>320</v>
      </c>
      <c r="I600" s="202">
        <v>0</v>
      </c>
    </row>
    <row r="601" spans="1:9" s="116" customFormat="1" ht="21.75" customHeight="1">
      <c r="A601" s="171" t="s">
        <v>346</v>
      </c>
      <c r="B601" s="172">
        <v>110</v>
      </c>
      <c r="C601" s="105" t="s">
        <v>233</v>
      </c>
      <c r="D601" s="115" t="s">
        <v>326</v>
      </c>
      <c r="E601" s="115" t="s">
        <v>263</v>
      </c>
      <c r="F601" s="115" t="s">
        <v>298</v>
      </c>
      <c r="G601" s="115" t="s">
        <v>345</v>
      </c>
      <c r="H601" s="115" t="s">
        <v>347</v>
      </c>
      <c r="I601" s="202">
        <v>2688.2999999999997</v>
      </c>
    </row>
    <row r="602" spans="1:9" s="116" customFormat="1" ht="54" customHeight="1" hidden="1">
      <c r="A602" s="224" t="s">
        <v>348</v>
      </c>
      <c r="B602" s="172" t="s">
        <v>53</v>
      </c>
      <c r="C602" s="105" t="s">
        <v>233</v>
      </c>
      <c r="D602" s="115" t="s">
        <v>326</v>
      </c>
      <c r="E602" s="115" t="s">
        <v>263</v>
      </c>
      <c r="F602" s="115" t="s">
        <v>298</v>
      </c>
      <c r="G602" s="115" t="s">
        <v>349</v>
      </c>
      <c r="H602" s="115"/>
      <c r="I602" s="203">
        <v>0</v>
      </c>
    </row>
    <row r="603" spans="1:9" s="116" customFormat="1" ht="27" customHeight="1" hidden="1">
      <c r="A603" s="171" t="s">
        <v>330</v>
      </c>
      <c r="B603" s="172" t="s">
        <v>53</v>
      </c>
      <c r="C603" s="105" t="s">
        <v>233</v>
      </c>
      <c r="D603" s="115" t="s">
        <v>326</v>
      </c>
      <c r="E603" s="115" t="s">
        <v>263</v>
      </c>
      <c r="F603" s="115" t="s">
        <v>298</v>
      </c>
      <c r="G603" s="115" t="s">
        <v>349</v>
      </c>
      <c r="H603" s="115">
        <v>320</v>
      </c>
      <c r="I603" s="203">
        <v>0</v>
      </c>
    </row>
    <row r="604" spans="1:9" s="116" customFormat="1" ht="15" customHeight="1" hidden="1">
      <c r="A604" s="171" t="s">
        <v>346</v>
      </c>
      <c r="B604" s="172">
        <v>110</v>
      </c>
      <c r="C604" s="105" t="s">
        <v>233</v>
      </c>
      <c r="D604" s="115" t="s">
        <v>326</v>
      </c>
      <c r="E604" s="115" t="s">
        <v>263</v>
      </c>
      <c r="F604" s="115" t="s">
        <v>298</v>
      </c>
      <c r="G604" s="115" t="s">
        <v>349</v>
      </c>
      <c r="H604" s="115" t="s">
        <v>347</v>
      </c>
      <c r="I604" s="203">
        <v>0</v>
      </c>
    </row>
    <row r="605" spans="1:9" s="116" customFormat="1" ht="30" customHeight="1">
      <c r="A605" s="171" t="s">
        <v>354</v>
      </c>
      <c r="B605" s="172">
        <v>110</v>
      </c>
      <c r="C605" s="105" t="s">
        <v>233</v>
      </c>
      <c r="D605" s="115" t="s">
        <v>966</v>
      </c>
      <c r="E605" s="115" t="s">
        <v>967</v>
      </c>
      <c r="F605" s="115" t="s">
        <v>326</v>
      </c>
      <c r="G605" s="115" t="s">
        <v>301</v>
      </c>
      <c r="H605" s="115"/>
      <c r="I605" s="203">
        <v>2368.5</v>
      </c>
    </row>
    <row r="606" spans="1:9" s="116" customFormat="1" ht="36" customHeight="1">
      <c r="A606" s="173" t="s">
        <v>355</v>
      </c>
      <c r="B606" s="172">
        <v>110</v>
      </c>
      <c r="C606" s="105" t="s">
        <v>233</v>
      </c>
      <c r="D606" s="115" t="s">
        <v>326</v>
      </c>
      <c r="E606" s="115" t="s">
        <v>263</v>
      </c>
      <c r="F606" s="115" t="s">
        <v>326</v>
      </c>
      <c r="G606" s="115" t="s">
        <v>356</v>
      </c>
      <c r="H606" s="115"/>
      <c r="I606" s="203">
        <v>2368.5</v>
      </c>
    </row>
    <row r="607" spans="1:9" s="116" customFormat="1" ht="19.5" customHeight="1">
      <c r="A607" s="173" t="s">
        <v>357</v>
      </c>
      <c r="B607" s="172">
        <v>110</v>
      </c>
      <c r="C607" s="105" t="s">
        <v>233</v>
      </c>
      <c r="D607" s="115" t="s">
        <v>326</v>
      </c>
      <c r="E607" s="115" t="s">
        <v>263</v>
      </c>
      <c r="F607" s="115" t="s">
        <v>326</v>
      </c>
      <c r="G607" s="115" t="s">
        <v>356</v>
      </c>
      <c r="H607" s="115" t="s">
        <v>358</v>
      </c>
      <c r="I607" s="203">
        <v>2368.5</v>
      </c>
    </row>
    <row r="608" spans="1:9" s="116" customFormat="1" ht="27" customHeight="1" hidden="1">
      <c r="A608" s="169" t="s">
        <v>820</v>
      </c>
      <c r="B608" s="170" t="s">
        <v>53</v>
      </c>
      <c r="C608" s="103" t="s">
        <v>233</v>
      </c>
      <c r="D608" s="121" t="s">
        <v>821</v>
      </c>
      <c r="E608" s="121" t="s">
        <v>299</v>
      </c>
      <c r="F608" s="121" t="s">
        <v>300</v>
      </c>
      <c r="G608" s="121" t="s">
        <v>301</v>
      </c>
      <c r="H608" s="121"/>
      <c r="I608" s="201">
        <v>0</v>
      </c>
    </row>
    <row r="609" spans="1:9" s="116" customFormat="1" ht="26.25" customHeight="1" hidden="1">
      <c r="A609" s="212" t="s">
        <v>788</v>
      </c>
      <c r="B609" s="170" t="s">
        <v>53</v>
      </c>
      <c r="C609" s="103" t="s">
        <v>233</v>
      </c>
      <c r="D609" s="121" t="s">
        <v>821</v>
      </c>
      <c r="E609" s="121" t="s">
        <v>634</v>
      </c>
      <c r="F609" s="121" t="s">
        <v>300</v>
      </c>
      <c r="G609" s="121" t="s">
        <v>301</v>
      </c>
      <c r="H609" s="121"/>
      <c r="I609" s="201">
        <v>0</v>
      </c>
    </row>
    <row r="610" spans="1:9" s="116" customFormat="1" ht="23.25" customHeight="1" hidden="1">
      <c r="A610" s="168" t="s">
        <v>788</v>
      </c>
      <c r="B610" s="172" t="s">
        <v>53</v>
      </c>
      <c r="C610" s="105" t="s">
        <v>233</v>
      </c>
      <c r="D610" s="115" t="s">
        <v>821</v>
      </c>
      <c r="E610" s="115" t="s">
        <v>634</v>
      </c>
      <c r="F610" s="115" t="s">
        <v>298</v>
      </c>
      <c r="G610" s="115" t="s">
        <v>301</v>
      </c>
      <c r="H610" s="115"/>
      <c r="I610" s="203">
        <v>0</v>
      </c>
    </row>
    <row r="611" spans="1:9" s="116" customFormat="1" ht="27" customHeight="1" hidden="1">
      <c r="A611" s="173" t="s">
        <v>355</v>
      </c>
      <c r="B611" s="172" t="s">
        <v>53</v>
      </c>
      <c r="C611" s="105" t="s">
        <v>233</v>
      </c>
      <c r="D611" s="115" t="s">
        <v>821</v>
      </c>
      <c r="E611" s="115" t="s">
        <v>634</v>
      </c>
      <c r="F611" s="115" t="s">
        <v>298</v>
      </c>
      <c r="G611" s="115" t="s">
        <v>356</v>
      </c>
      <c r="H611" s="115"/>
      <c r="I611" s="203">
        <v>0</v>
      </c>
    </row>
    <row r="612" spans="1:9" s="120" customFormat="1" ht="27.75" customHeight="1" hidden="1">
      <c r="A612" s="173" t="s">
        <v>357</v>
      </c>
      <c r="B612" s="172" t="s">
        <v>53</v>
      </c>
      <c r="C612" s="105" t="s">
        <v>233</v>
      </c>
      <c r="D612" s="115" t="s">
        <v>821</v>
      </c>
      <c r="E612" s="115" t="s">
        <v>634</v>
      </c>
      <c r="F612" s="115" t="s">
        <v>298</v>
      </c>
      <c r="G612" s="115" t="s">
        <v>356</v>
      </c>
      <c r="H612" s="115" t="s">
        <v>358</v>
      </c>
      <c r="I612" s="203"/>
    </row>
    <row r="613" spans="1:9" s="116" customFormat="1" ht="19.5" customHeight="1">
      <c r="A613" s="169" t="s">
        <v>234</v>
      </c>
      <c r="B613" s="170" t="s">
        <v>53</v>
      </c>
      <c r="C613" s="103" t="s">
        <v>235</v>
      </c>
      <c r="D613" s="121"/>
      <c r="E613" s="121"/>
      <c r="F613" s="121"/>
      <c r="G613" s="121"/>
      <c r="H613" s="121"/>
      <c r="I613" s="201">
        <v>34981.6</v>
      </c>
    </row>
    <row r="614" spans="1:9" s="120" customFormat="1" ht="41.25" customHeight="1">
      <c r="A614" s="169" t="s">
        <v>325</v>
      </c>
      <c r="B614" s="170" t="s">
        <v>53</v>
      </c>
      <c r="C614" s="103" t="s">
        <v>235</v>
      </c>
      <c r="D614" s="121" t="s">
        <v>326</v>
      </c>
      <c r="E614" s="121" t="s">
        <v>299</v>
      </c>
      <c r="F614" s="121" t="s">
        <v>300</v>
      </c>
      <c r="G614" s="121" t="s">
        <v>301</v>
      </c>
      <c r="H614" s="121"/>
      <c r="I614" s="201">
        <v>34981.6</v>
      </c>
    </row>
    <row r="615" spans="1:9" s="120" customFormat="1" ht="84" customHeight="1">
      <c r="A615" s="212" t="s">
        <v>968</v>
      </c>
      <c r="B615" s="170" t="s">
        <v>53</v>
      </c>
      <c r="C615" s="103" t="s">
        <v>235</v>
      </c>
      <c r="D615" s="121" t="s">
        <v>326</v>
      </c>
      <c r="E615" s="121" t="s">
        <v>265</v>
      </c>
      <c r="F615" s="121" t="s">
        <v>300</v>
      </c>
      <c r="G615" s="121" t="s">
        <v>301</v>
      </c>
      <c r="H615" s="121"/>
      <c r="I615" s="201">
        <v>34981.6</v>
      </c>
    </row>
    <row r="616" spans="1:9" s="120" customFormat="1" ht="42.75" customHeight="1">
      <c r="A616" s="210" t="s">
        <v>360</v>
      </c>
      <c r="B616" s="172" t="s">
        <v>53</v>
      </c>
      <c r="C616" s="105" t="s">
        <v>235</v>
      </c>
      <c r="D616" s="115" t="s">
        <v>326</v>
      </c>
      <c r="E616" s="115" t="s">
        <v>265</v>
      </c>
      <c r="F616" s="115" t="s">
        <v>298</v>
      </c>
      <c r="G616" s="115" t="s">
        <v>301</v>
      </c>
      <c r="H616" s="115"/>
      <c r="I616" s="203">
        <v>34981.6</v>
      </c>
    </row>
    <row r="617" spans="1:9" s="120" customFormat="1" ht="24.75" customHeight="1" hidden="1">
      <c r="A617" s="210" t="s">
        <v>361</v>
      </c>
      <c r="B617" s="172" t="s">
        <v>53</v>
      </c>
      <c r="C617" s="105" t="s">
        <v>235</v>
      </c>
      <c r="D617" s="115" t="s">
        <v>326</v>
      </c>
      <c r="E617" s="115" t="s">
        <v>265</v>
      </c>
      <c r="F617" s="115" t="s">
        <v>298</v>
      </c>
      <c r="G617" s="115" t="s">
        <v>362</v>
      </c>
      <c r="H617" s="115"/>
      <c r="I617" s="203">
        <v>0</v>
      </c>
    </row>
    <row r="618" spans="1:9" s="120" customFormat="1" ht="33.75" customHeight="1" hidden="1">
      <c r="A618" s="168" t="s">
        <v>937</v>
      </c>
      <c r="B618" s="172" t="s">
        <v>53</v>
      </c>
      <c r="C618" s="105" t="s">
        <v>235</v>
      </c>
      <c r="D618" s="115" t="s">
        <v>326</v>
      </c>
      <c r="E618" s="115" t="s">
        <v>265</v>
      </c>
      <c r="F618" s="115" t="s">
        <v>298</v>
      </c>
      <c r="G618" s="115" t="s">
        <v>362</v>
      </c>
      <c r="H618" s="115">
        <v>410</v>
      </c>
      <c r="I618" s="205"/>
    </row>
    <row r="619" spans="1:9" s="120" customFormat="1" ht="42.75" customHeight="1">
      <c r="A619" s="210" t="s">
        <v>361</v>
      </c>
      <c r="B619" s="172" t="s">
        <v>53</v>
      </c>
      <c r="C619" s="105" t="s">
        <v>235</v>
      </c>
      <c r="D619" s="115" t="s">
        <v>326</v>
      </c>
      <c r="E619" s="115" t="s">
        <v>265</v>
      </c>
      <c r="F619" s="115" t="s">
        <v>298</v>
      </c>
      <c r="G619" s="115" t="s">
        <v>363</v>
      </c>
      <c r="H619" s="115"/>
      <c r="I619" s="203">
        <v>34981.6</v>
      </c>
    </row>
    <row r="620" spans="1:9" s="116" customFormat="1" ht="14.25" customHeight="1">
      <c r="A620" s="168" t="s">
        <v>937</v>
      </c>
      <c r="B620" s="172" t="s">
        <v>53</v>
      </c>
      <c r="C620" s="105" t="s">
        <v>235</v>
      </c>
      <c r="D620" s="115" t="s">
        <v>326</v>
      </c>
      <c r="E620" s="115" t="s">
        <v>265</v>
      </c>
      <c r="F620" s="115" t="s">
        <v>298</v>
      </c>
      <c r="G620" s="115" t="s">
        <v>363</v>
      </c>
      <c r="H620" s="115">
        <v>410</v>
      </c>
      <c r="I620" s="203">
        <v>34981.6</v>
      </c>
    </row>
    <row r="621" spans="1:9" ht="14.25" customHeight="1">
      <c r="A621" s="169" t="s">
        <v>236</v>
      </c>
      <c r="B621" s="170" t="s">
        <v>53</v>
      </c>
      <c r="C621" s="103" t="s">
        <v>237</v>
      </c>
      <c r="D621" s="121"/>
      <c r="E621" s="121"/>
      <c r="F621" s="121"/>
      <c r="G621" s="121"/>
      <c r="H621" s="121"/>
      <c r="I621" s="201">
        <v>1474.1999999999998</v>
      </c>
    </row>
    <row r="622" spans="1:9" ht="48" customHeight="1">
      <c r="A622" s="169" t="s">
        <v>734</v>
      </c>
      <c r="B622" s="170" t="s">
        <v>53</v>
      </c>
      <c r="C622" s="103" t="s">
        <v>237</v>
      </c>
      <c r="D622" s="121" t="s">
        <v>735</v>
      </c>
      <c r="E622" s="121" t="s">
        <v>299</v>
      </c>
      <c r="F622" s="121" t="s">
        <v>300</v>
      </c>
      <c r="G622" s="121" t="s">
        <v>301</v>
      </c>
      <c r="H622" s="121"/>
      <c r="I622" s="201">
        <v>1474.1999999999998</v>
      </c>
    </row>
    <row r="623" spans="1:9" s="143" customFormat="1" ht="36" customHeight="1">
      <c r="A623" s="212" t="s">
        <v>939</v>
      </c>
      <c r="B623" s="170" t="s">
        <v>53</v>
      </c>
      <c r="C623" s="103" t="s">
        <v>237</v>
      </c>
      <c r="D623" s="121" t="s">
        <v>735</v>
      </c>
      <c r="E623" s="121" t="s">
        <v>525</v>
      </c>
      <c r="F623" s="121" t="s">
        <v>300</v>
      </c>
      <c r="G623" s="121" t="s">
        <v>301</v>
      </c>
      <c r="H623" s="121"/>
      <c r="I623" s="201">
        <v>1474.1999999999998</v>
      </c>
    </row>
    <row r="624" spans="1:9" ht="32.25" customHeight="1">
      <c r="A624" s="173" t="s">
        <v>781</v>
      </c>
      <c r="B624" s="172" t="s">
        <v>53</v>
      </c>
      <c r="C624" s="105" t="s">
        <v>237</v>
      </c>
      <c r="D624" s="115" t="s">
        <v>735</v>
      </c>
      <c r="E624" s="115" t="s">
        <v>525</v>
      </c>
      <c r="F624" s="115" t="s">
        <v>298</v>
      </c>
      <c r="G624" s="115" t="s">
        <v>301</v>
      </c>
      <c r="H624" s="121"/>
      <c r="I624" s="203">
        <v>1474.1999999999998</v>
      </c>
    </row>
    <row r="625" spans="1:9" s="143" customFormat="1" ht="33" customHeight="1">
      <c r="A625" s="108" t="s">
        <v>1060</v>
      </c>
      <c r="B625" s="172" t="s">
        <v>53</v>
      </c>
      <c r="C625" s="105" t="s">
        <v>237</v>
      </c>
      <c r="D625" s="115" t="s">
        <v>735</v>
      </c>
      <c r="E625" s="115" t="s">
        <v>525</v>
      </c>
      <c r="F625" s="115" t="s">
        <v>298</v>
      </c>
      <c r="G625" s="115" t="s">
        <v>782</v>
      </c>
      <c r="H625" s="115"/>
      <c r="I625" s="203">
        <v>597.8</v>
      </c>
    </row>
    <row r="626" spans="1:9" ht="30.75" customHeight="1">
      <c r="A626" s="210" t="s">
        <v>560</v>
      </c>
      <c r="B626" s="172" t="s">
        <v>53</v>
      </c>
      <c r="C626" s="105" t="s">
        <v>237</v>
      </c>
      <c r="D626" s="115" t="s">
        <v>735</v>
      </c>
      <c r="E626" s="115" t="s">
        <v>525</v>
      </c>
      <c r="F626" s="115" t="s">
        <v>298</v>
      </c>
      <c r="G626" s="115" t="s">
        <v>782</v>
      </c>
      <c r="H626" s="115" t="s">
        <v>561</v>
      </c>
      <c r="I626" s="203">
        <v>597.8</v>
      </c>
    </row>
    <row r="627" spans="1:9" ht="46.5" customHeight="1">
      <c r="A627" s="210" t="s">
        <v>783</v>
      </c>
      <c r="B627" s="172" t="s">
        <v>53</v>
      </c>
      <c r="C627" s="105" t="s">
        <v>237</v>
      </c>
      <c r="D627" s="115" t="s">
        <v>735</v>
      </c>
      <c r="E627" s="115" t="s">
        <v>525</v>
      </c>
      <c r="F627" s="115" t="s">
        <v>298</v>
      </c>
      <c r="G627" s="115" t="s">
        <v>784</v>
      </c>
      <c r="H627" s="115"/>
      <c r="I627" s="203">
        <v>876.4</v>
      </c>
    </row>
    <row r="628" spans="1:9" s="116" customFormat="1" ht="30" customHeight="1">
      <c r="A628" s="210" t="s">
        <v>560</v>
      </c>
      <c r="B628" s="172" t="s">
        <v>53</v>
      </c>
      <c r="C628" s="105" t="s">
        <v>237</v>
      </c>
      <c r="D628" s="115" t="s">
        <v>735</v>
      </c>
      <c r="E628" s="115" t="s">
        <v>525</v>
      </c>
      <c r="F628" s="115" t="s">
        <v>298</v>
      </c>
      <c r="G628" s="115" t="s">
        <v>784</v>
      </c>
      <c r="H628" s="115" t="s">
        <v>561</v>
      </c>
      <c r="I628" s="203">
        <v>876.4</v>
      </c>
    </row>
    <row r="629" spans="1:9" s="116" customFormat="1" ht="19.5" customHeight="1">
      <c r="A629" s="169" t="s">
        <v>238</v>
      </c>
      <c r="B629" s="170" t="s">
        <v>53</v>
      </c>
      <c r="C629" s="103" t="s">
        <v>239</v>
      </c>
      <c r="D629" s="121"/>
      <c r="E629" s="121"/>
      <c r="F629" s="121"/>
      <c r="G629" s="121"/>
      <c r="H629" s="121"/>
      <c r="I629" s="201">
        <v>3695.1</v>
      </c>
    </row>
    <row r="630" spans="1:9" s="120" customFormat="1" ht="15" customHeight="1">
      <c r="A630" s="169" t="s">
        <v>240</v>
      </c>
      <c r="B630" s="170" t="s">
        <v>53</v>
      </c>
      <c r="C630" s="103" t="s">
        <v>241</v>
      </c>
      <c r="D630" s="121"/>
      <c r="E630" s="121"/>
      <c r="F630" s="121"/>
      <c r="G630" s="121"/>
      <c r="H630" s="121"/>
      <c r="I630" s="201">
        <v>3695.1</v>
      </c>
    </row>
    <row r="631" spans="1:9" s="120" customFormat="1" ht="45.75" customHeight="1">
      <c r="A631" s="169" t="s">
        <v>423</v>
      </c>
      <c r="B631" s="170" t="s">
        <v>53</v>
      </c>
      <c r="C631" s="103" t="s">
        <v>241</v>
      </c>
      <c r="D631" s="121" t="s">
        <v>424</v>
      </c>
      <c r="E631" s="121" t="s">
        <v>299</v>
      </c>
      <c r="F631" s="121" t="s">
        <v>300</v>
      </c>
      <c r="G631" s="121" t="s">
        <v>301</v>
      </c>
      <c r="H631" s="121"/>
      <c r="I631" s="201">
        <v>3695.1</v>
      </c>
    </row>
    <row r="632" spans="1:9" s="120" customFormat="1" ht="30" customHeight="1">
      <c r="A632" s="212" t="s">
        <v>425</v>
      </c>
      <c r="B632" s="170" t="s">
        <v>53</v>
      </c>
      <c r="C632" s="103" t="s">
        <v>241</v>
      </c>
      <c r="D632" s="121" t="s">
        <v>424</v>
      </c>
      <c r="E632" s="121" t="s">
        <v>258</v>
      </c>
      <c r="F632" s="121" t="s">
        <v>300</v>
      </c>
      <c r="G632" s="121" t="s">
        <v>301</v>
      </c>
      <c r="H632" s="121"/>
      <c r="I632" s="201">
        <v>3695.1</v>
      </c>
    </row>
    <row r="633" spans="1:9" s="116" customFormat="1" ht="43.5" customHeight="1">
      <c r="A633" s="210" t="s">
        <v>426</v>
      </c>
      <c r="B633" s="172" t="s">
        <v>53</v>
      </c>
      <c r="C633" s="105" t="s">
        <v>241</v>
      </c>
      <c r="D633" s="115" t="s">
        <v>424</v>
      </c>
      <c r="E633" s="115" t="s">
        <v>258</v>
      </c>
      <c r="F633" s="115" t="s">
        <v>298</v>
      </c>
      <c r="G633" s="115" t="s">
        <v>301</v>
      </c>
      <c r="H633" s="115"/>
      <c r="I633" s="203">
        <v>366.4</v>
      </c>
    </row>
    <row r="634" spans="1:9" s="116" customFormat="1" ht="55.5" customHeight="1">
      <c r="A634" s="173" t="s">
        <v>969</v>
      </c>
      <c r="B634" s="172" t="s">
        <v>53</v>
      </c>
      <c r="C634" s="105" t="s">
        <v>241</v>
      </c>
      <c r="D634" s="115" t="s">
        <v>424</v>
      </c>
      <c r="E634" s="115" t="s">
        <v>258</v>
      </c>
      <c r="F634" s="115" t="s">
        <v>298</v>
      </c>
      <c r="G634" s="115" t="s">
        <v>428</v>
      </c>
      <c r="H634" s="115"/>
      <c r="I634" s="203">
        <v>366.4</v>
      </c>
    </row>
    <row r="635" spans="1:9" s="120" customFormat="1" ht="30.75" customHeight="1">
      <c r="A635" s="173" t="s">
        <v>311</v>
      </c>
      <c r="B635" s="172" t="s">
        <v>53</v>
      </c>
      <c r="C635" s="105" t="s">
        <v>241</v>
      </c>
      <c r="D635" s="115" t="s">
        <v>424</v>
      </c>
      <c r="E635" s="115" t="s">
        <v>258</v>
      </c>
      <c r="F635" s="115" t="s">
        <v>298</v>
      </c>
      <c r="G635" s="115" t="s">
        <v>428</v>
      </c>
      <c r="H635" s="115">
        <v>240</v>
      </c>
      <c r="I635" s="203">
        <v>366.4</v>
      </c>
    </row>
    <row r="636" spans="1:9" s="120" customFormat="1" ht="32.25" customHeight="1">
      <c r="A636" s="210" t="s">
        <v>429</v>
      </c>
      <c r="B636" s="172" t="s">
        <v>53</v>
      </c>
      <c r="C636" s="105" t="s">
        <v>241</v>
      </c>
      <c r="D636" s="115" t="s">
        <v>424</v>
      </c>
      <c r="E636" s="115" t="s">
        <v>258</v>
      </c>
      <c r="F636" s="115" t="s">
        <v>326</v>
      </c>
      <c r="G636" s="115" t="s">
        <v>301</v>
      </c>
      <c r="H636" s="115"/>
      <c r="I636" s="203">
        <v>1306.1</v>
      </c>
    </row>
    <row r="637" spans="1:9" s="116" customFormat="1" ht="39" customHeight="1">
      <c r="A637" s="210" t="s">
        <v>430</v>
      </c>
      <c r="B637" s="172" t="s">
        <v>53</v>
      </c>
      <c r="C637" s="105" t="s">
        <v>241</v>
      </c>
      <c r="D637" s="115" t="s">
        <v>424</v>
      </c>
      <c r="E637" s="115" t="s">
        <v>258</v>
      </c>
      <c r="F637" s="115" t="s">
        <v>326</v>
      </c>
      <c r="G637" s="115" t="s">
        <v>431</v>
      </c>
      <c r="H637" s="115"/>
      <c r="I637" s="203">
        <v>1170</v>
      </c>
    </row>
    <row r="638" spans="1:9" s="116" customFormat="1" ht="30.75" customHeight="1">
      <c r="A638" s="173" t="s">
        <v>311</v>
      </c>
      <c r="B638" s="172" t="s">
        <v>53</v>
      </c>
      <c r="C638" s="105" t="s">
        <v>241</v>
      </c>
      <c r="D638" s="115" t="s">
        <v>424</v>
      </c>
      <c r="E638" s="115" t="s">
        <v>258</v>
      </c>
      <c r="F638" s="115" t="s">
        <v>326</v>
      </c>
      <c r="G638" s="115" t="s">
        <v>431</v>
      </c>
      <c r="H638" s="115">
        <v>240</v>
      </c>
      <c r="I638" s="203">
        <v>1170</v>
      </c>
    </row>
    <row r="639" spans="1:9" s="116" customFormat="1" ht="27.75" customHeight="1">
      <c r="A639" s="173" t="s">
        <v>432</v>
      </c>
      <c r="B639" s="172" t="s">
        <v>53</v>
      </c>
      <c r="C639" s="105" t="s">
        <v>241</v>
      </c>
      <c r="D639" s="115" t="s">
        <v>424</v>
      </c>
      <c r="E639" s="115" t="s">
        <v>258</v>
      </c>
      <c r="F639" s="115" t="s">
        <v>326</v>
      </c>
      <c r="G639" s="115" t="s">
        <v>433</v>
      </c>
      <c r="H639" s="115"/>
      <c r="I639" s="203">
        <v>136.1</v>
      </c>
    </row>
    <row r="640" spans="1:9" s="116" customFormat="1" ht="27.75" customHeight="1">
      <c r="A640" s="173" t="s">
        <v>311</v>
      </c>
      <c r="B640" s="172" t="s">
        <v>53</v>
      </c>
      <c r="C640" s="105" t="s">
        <v>241</v>
      </c>
      <c r="D640" s="115" t="s">
        <v>424</v>
      </c>
      <c r="E640" s="115" t="s">
        <v>258</v>
      </c>
      <c r="F640" s="115" t="s">
        <v>326</v>
      </c>
      <c r="G640" s="115" t="s">
        <v>433</v>
      </c>
      <c r="H640" s="115">
        <v>240</v>
      </c>
      <c r="I640" s="203">
        <v>136.1</v>
      </c>
    </row>
    <row r="641" spans="1:9" ht="42" customHeight="1">
      <c r="A641" s="210" t="s">
        <v>434</v>
      </c>
      <c r="B641" s="172" t="s">
        <v>53</v>
      </c>
      <c r="C641" s="105" t="s">
        <v>241</v>
      </c>
      <c r="D641" s="115" t="s">
        <v>424</v>
      </c>
      <c r="E641" s="115" t="s">
        <v>258</v>
      </c>
      <c r="F641" s="115" t="s">
        <v>365</v>
      </c>
      <c r="G641" s="115" t="s">
        <v>301</v>
      </c>
      <c r="H641" s="115"/>
      <c r="I641" s="203">
        <v>2022.6</v>
      </c>
    </row>
    <row r="642" spans="1:9" s="143" customFormat="1" ht="26.25" customHeight="1">
      <c r="A642" s="210" t="s">
        <v>435</v>
      </c>
      <c r="B642" s="172" t="s">
        <v>53</v>
      </c>
      <c r="C642" s="105" t="s">
        <v>241</v>
      </c>
      <c r="D642" s="115" t="s">
        <v>424</v>
      </c>
      <c r="E642" s="115" t="s">
        <v>258</v>
      </c>
      <c r="F642" s="115" t="s">
        <v>365</v>
      </c>
      <c r="G642" s="115" t="s">
        <v>436</v>
      </c>
      <c r="H642" s="115"/>
      <c r="I642" s="203">
        <v>2022.6</v>
      </c>
    </row>
    <row r="643" spans="1:9" s="143" customFormat="1" ht="20.25" customHeight="1">
      <c r="A643" s="171" t="s">
        <v>317</v>
      </c>
      <c r="B643" s="172" t="s">
        <v>53</v>
      </c>
      <c r="C643" s="105" t="s">
        <v>241</v>
      </c>
      <c r="D643" s="115" t="s">
        <v>424</v>
      </c>
      <c r="E643" s="115" t="s">
        <v>258</v>
      </c>
      <c r="F643" s="115" t="s">
        <v>365</v>
      </c>
      <c r="G643" s="115" t="s">
        <v>436</v>
      </c>
      <c r="H643" s="115" t="s">
        <v>306</v>
      </c>
      <c r="I643" s="203">
        <v>2022.6</v>
      </c>
    </row>
    <row r="644" spans="1:9" s="143" customFormat="1" ht="28.5" customHeight="1">
      <c r="A644" s="169" t="s">
        <v>256</v>
      </c>
      <c r="B644" s="170">
        <v>111</v>
      </c>
      <c r="C644" s="103"/>
      <c r="D644" s="121"/>
      <c r="E644" s="121"/>
      <c r="F644" s="121"/>
      <c r="G644" s="121"/>
      <c r="H644" s="121"/>
      <c r="I644" s="201">
        <v>304344.9</v>
      </c>
    </row>
    <row r="645" spans="1:9" s="143" customFormat="1" ht="12.75" customHeight="1">
      <c r="A645" s="169" t="s">
        <v>162</v>
      </c>
      <c r="B645" s="170">
        <v>111</v>
      </c>
      <c r="C645" s="103" t="s">
        <v>163</v>
      </c>
      <c r="D645" s="141"/>
      <c r="E645" s="141"/>
      <c r="F645" s="141"/>
      <c r="G645" s="141"/>
      <c r="H645" s="141"/>
      <c r="I645" s="201">
        <v>25614.9</v>
      </c>
    </row>
    <row r="646" spans="1:9" s="143" customFormat="1" ht="42.75" customHeight="1">
      <c r="A646" s="169" t="s">
        <v>792</v>
      </c>
      <c r="B646" s="170">
        <v>111</v>
      </c>
      <c r="C646" s="103" t="s">
        <v>169</v>
      </c>
      <c r="D646" s="141"/>
      <c r="E646" s="141"/>
      <c r="F646" s="141"/>
      <c r="G646" s="141"/>
      <c r="H646" s="141"/>
      <c r="I646" s="201">
        <v>166.1</v>
      </c>
    </row>
    <row r="647" spans="1:9" s="143" customFormat="1" ht="15" customHeight="1">
      <c r="A647" s="169" t="s">
        <v>820</v>
      </c>
      <c r="B647" s="170">
        <v>111</v>
      </c>
      <c r="C647" s="103" t="s">
        <v>169</v>
      </c>
      <c r="D647" s="141" t="s">
        <v>821</v>
      </c>
      <c r="E647" s="141" t="s">
        <v>299</v>
      </c>
      <c r="F647" s="141" t="s">
        <v>300</v>
      </c>
      <c r="G647" s="141" t="s">
        <v>301</v>
      </c>
      <c r="H647" s="141"/>
      <c r="I647" s="201">
        <v>166.1</v>
      </c>
    </row>
    <row r="648" spans="1:9" s="143" customFormat="1" ht="15" customHeight="1">
      <c r="A648" s="212" t="s">
        <v>788</v>
      </c>
      <c r="B648" s="170">
        <v>111</v>
      </c>
      <c r="C648" s="103" t="s">
        <v>169</v>
      </c>
      <c r="D648" s="141" t="s">
        <v>821</v>
      </c>
      <c r="E648" s="141" t="s">
        <v>634</v>
      </c>
      <c r="F648" s="141" t="s">
        <v>300</v>
      </c>
      <c r="G648" s="141" t="s">
        <v>301</v>
      </c>
      <c r="H648" s="141"/>
      <c r="I648" s="201">
        <v>166.1</v>
      </c>
    </row>
    <row r="649" spans="1:9" ht="15" customHeight="1">
      <c r="A649" s="173" t="s">
        <v>788</v>
      </c>
      <c r="B649" s="172">
        <v>111</v>
      </c>
      <c r="C649" s="105" t="s">
        <v>169</v>
      </c>
      <c r="D649" s="453" t="s">
        <v>821</v>
      </c>
      <c r="E649" s="453" t="s">
        <v>634</v>
      </c>
      <c r="F649" s="453" t="s">
        <v>298</v>
      </c>
      <c r="G649" s="453" t="s">
        <v>301</v>
      </c>
      <c r="H649" s="453"/>
      <c r="I649" s="203">
        <v>166.1</v>
      </c>
    </row>
    <row r="650" spans="1:9" ht="30.75" customHeight="1">
      <c r="A650" s="168" t="s">
        <v>870</v>
      </c>
      <c r="B650" s="172">
        <v>111</v>
      </c>
      <c r="C650" s="105" t="s">
        <v>169</v>
      </c>
      <c r="D650" s="453" t="s">
        <v>821</v>
      </c>
      <c r="E650" s="453" t="s">
        <v>634</v>
      </c>
      <c r="F650" s="453" t="s">
        <v>298</v>
      </c>
      <c r="G650" s="453" t="s">
        <v>871</v>
      </c>
      <c r="H650" s="453"/>
      <c r="I650" s="203">
        <v>166.1</v>
      </c>
    </row>
    <row r="651" spans="1:9" ht="19.5" customHeight="1">
      <c r="A651" s="171" t="s">
        <v>317</v>
      </c>
      <c r="B651" s="172">
        <v>111</v>
      </c>
      <c r="C651" s="105" t="s">
        <v>169</v>
      </c>
      <c r="D651" s="453" t="s">
        <v>821</v>
      </c>
      <c r="E651" s="453" t="s">
        <v>634</v>
      </c>
      <c r="F651" s="453" t="s">
        <v>298</v>
      </c>
      <c r="G651" s="453" t="s">
        <v>871</v>
      </c>
      <c r="H651" s="454" t="s">
        <v>306</v>
      </c>
      <c r="I651" s="203">
        <v>166.1</v>
      </c>
    </row>
    <row r="652" spans="1:9" s="143" customFormat="1" ht="30" customHeight="1">
      <c r="A652" s="217" t="s">
        <v>172</v>
      </c>
      <c r="B652" s="170">
        <v>111</v>
      </c>
      <c r="C652" s="103" t="s">
        <v>173</v>
      </c>
      <c r="D652" s="141"/>
      <c r="E652" s="141"/>
      <c r="F652" s="141"/>
      <c r="G652" s="141"/>
      <c r="H652" s="141"/>
      <c r="I652" s="201">
        <v>21632.200000000004</v>
      </c>
    </row>
    <row r="653" spans="1:9" ht="45" customHeight="1">
      <c r="A653" s="169" t="s">
        <v>364</v>
      </c>
      <c r="B653" s="170">
        <v>111</v>
      </c>
      <c r="C653" s="103" t="s">
        <v>173</v>
      </c>
      <c r="D653" s="121" t="s">
        <v>365</v>
      </c>
      <c r="E653" s="121" t="s">
        <v>299</v>
      </c>
      <c r="F653" s="121" t="s">
        <v>300</v>
      </c>
      <c r="G653" s="121" t="s">
        <v>301</v>
      </c>
      <c r="H653" s="121"/>
      <c r="I653" s="200">
        <v>27.9</v>
      </c>
    </row>
    <row r="654" spans="1:9" s="143" customFormat="1" ht="47.25" customHeight="1">
      <c r="A654" s="210" t="s">
        <v>366</v>
      </c>
      <c r="B654" s="172">
        <v>111</v>
      </c>
      <c r="C654" s="105" t="s">
        <v>173</v>
      </c>
      <c r="D654" s="115" t="s">
        <v>365</v>
      </c>
      <c r="E654" s="115" t="s">
        <v>258</v>
      </c>
      <c r="F654" s="115" t="s">
        <v>300</v>
      </c>
      <c r="G654" s="115" t="s">
        <v>301</v>
      </c>
      <c r="H654" s="115"/>
      <c r="I654" s="202">
        <v>27.9</v>
      </c>
    </row>
    <row r="655" spans="1:9" s="143" customFormat="1" ht="42" customHeight="1">
      <c r="A655" s="173" t="s">
        <v>367</v>
      </c>
      <c r="B655" s="172">
        <v>111</v>
      </c>
      <c r="C655" s="105" t="s">
        <v>173</v>
      </c>
      <c r="D655" s="115" t="s">
        <v>365</v>
      </c>
      <c r="E655" s="115" t="s">
        <v>258</v>
      </c>
      <c r="F655" s="115" t="s">
        <v>298</v>
      </c>
      <c r="G655" s="115" t="s">
        <v>301</v>
      </c>
      <c r="H655" s="115"/>
      <c r="I655" s="202">
        <v>27.9</v>
      </c>
    </row>
    <row r="656" spans="1:9" s="143" customFormat="1" ht="45" customHeight="1">
      <c r="A656" s="173" t="s">
        <v>372</v>
      </c>
      <c r="B656" s="172">
        <v>111</v>
      </c>
      <c r="C656" s="105" t="s">
        <v>173</v>
      </c>
      <c r="D656" s="115" t="s">
        <v>365</v>
      </c>
      <c r="E656" s="115" t="s">
        <v>258</v>
      </c>
      <c r="F656" s="115" t="s">
        <v>298</v>
      </c>
      <c r="G656" s="115" t="s">
        <v>373</v>
      </c>
      <c r="H656" s="115"/>
      <c r="I656" s="202">
        <v>27.9</v>
      </c>
    </row>
    <row r="657" spans="1:9" s="143" customFormat="1" ht="18" customHeight="1">
      <c r="A657" s="173" t="s">
        <v>352</v>
      </c>
      <c r="B657" s="172">
        <v>111</v>
      </c>
      <c r="C657" s="105" t="s">
        <v>173</v>
      </c>
      <c r="D657" s="115" t="s">
        <v>365</v>
      </c>
      <c r="E657" s="115" t="s">
        <v>258</v>
      </c>
      <c r="F657" s="115" t="s">
        <v>298</v>
      </c>
      <c r="G657" s="115" t="s">
        <v>373</v>
      </c>
      <c r="H657" s="115" t="s">
        <v>156</v>
      </c>
      <c r="I657" s="202">
        <v>27.9</v>
      </c>
    </row>
    <row r="658" spans="1:9" ht="30.75" customHeight="1">
      <c r="A658" s="169" t="s">
        <v>785</v>
      </c>
      <c r="B658" s="170" t="s">
        <v>91</v>
      </c>
      <c r="C658" s="103" t="s">
        <v>173</v>
      </c>
      <c r="D658" s="103" t="s">
        <v>786</v>
      </c>
      <c r="E658" s="103" t="s">
        <v>299</v>
      </c>
      <c r="F658" s="103" t="s">
        <v>300</v>
      </c>
      <c r="G658" s="103" t="s">
        <v>301</v>
      </c>
      <c r="H658" s="139"/>
      <c r="I658" s="201">
        <v>21604.300000000003</v>
      </c>
    </row>
    <row r="659" spans="1:9" ht="27" customHeight="1">
      <c r="A659" s="212" t="s">
        <v>957</v>
      </c>
      <c r="B659" s="170" t="s">
        <v>91</v>
      </c>
      <c r="C659" s="103" t="s">
        <v>173</v>
      </c>
      <c r="D659" s="121" t="s">
        <v>786</v>
      </c>
      <c r="E659" s="121" t="s">
        <v>262</v>
      </c>
      <c r="F659" s="121" t="s">
        <v>300</v>
      </c>
      <c r="G659" s="121" t="s">
        <v>301</v>
      </c>
      <c r="H659" s="121"/>
      <c r="I659" s="201">
        <v>21604.300000000003</v>
      </c>
    </row>
    <row r="660" spans="1:9" ht="18.75" customHeight="1">
      <c r="A660" s="173" t="s">
        <v>788</v>
      </c>
      <c r="B660" s="172" t="s">
        <v>91</v>
      </c>
      <c r="C660" s="105" t="s">
        <v>173</v>
      </c>
      <c r="D660" s="105" t="s">
        <v>786</v>
      </c>
      <c r="E660" s="105" t="s">
        <v>262</v>
      </c>
      <c r="F660" s="105" t="s">
        <v>298</v>
      </c>
      <c r="G660" s="105" t="s">
        <v>301</v>
      </c>
      <c r="H660" s="119"/>
      <c r="I660" s="203">
        <v>21604.300000000003</v>
      </c>
    </row>
    <row r="661" spans="1:9" s="143" customFormat="1" ht="33.75" customHeight="1" hidden="1">
      <c r="A661" s="173" t="s">
        <v>876</v>
      </c>
      <c r="B661" s="172" t="s">
        <v>91</v>
      </c>
      <c r="C661" s="105" t="s">
        <v>173</v>
      </c>
      <c r="D661" s="105" t="s">
        <v>786</v>
      </c>
      <c r="E661" s="105" t="s">
        <v>262</v>
      </c>
      <c r="F661" s="105" t="s">
        <v>298</v>
      </c>
      <c r="G661" s="105" t="s">
        <v>794</v>
      </c>
      <c r="H661" s="119"/>
      <c r="I661" s="201">
        <v>0</v>
      </c>
    </row>
    <row r="662" spans="1:9" s="143" customFormat="1" ht="30" customHeight="1" hidden="1">
      <c r="A662" s="173" t="s">
        <v>352</v>
      </c>
      <c r="B662" s="172" t="s">
        <v>91</v>
      </c>
      <c r="C662" s="105" t="s">
        <v>173</v>
      </c>
      <c r="D662" s="105" t="s">
        <v>786</v>
      </c>
      <c r="E662" s="105" t="s">
        <v>262</v>
      </c>
      <c r="F662" s="105" t="s">
        <v>298</v>
      </c>
      <c r="G662" s="105" t="s">
        <v>794</v>
      </c>
      <c r="H662" s="119">
        <v>120</v>
      </c>
      <c r="I662" s="201"/>
    </row>
    <row r="663" spans="1:9" s="143" customFormat="1" ht="18" customHeight="1">
      <c r="A663" s="173" t="s">
        <v>789</v>
      </c>
      <c r="B663" s="172" t="s">
        <v>91</v>
      </c>
      <c r="C663" s="105" t="s">
        <v>173</v>
      </c>
      <c r="D663" s="105" t="s">
        <v>786</v>
      </c>
      <c r="E663" s="105" t="s">
        <v>262</v>
      </c>
      <c r="F663" s="105" t="s">
        <v>298</v>
      </c>
      <c r="G663" s="105" t="s">
        <v>790</v>
      </c>
      <c r="H663" s="119"/>
      <c r="I663" s="203">
        <v>15487.2</v>
      </c>
    </row>
    <row r="664" spans="1:9" ht="24" customHeight="1">
      <c r="A664" s="173" t="s">
        <v>352</v>
      </c>
      <c r="B664" s="172" t="s">
        <v>91</v>
      </c>
      <c r="C664" s="105" t="s">
        <v>173</v>
      </c>
      <c r="D664" s="105" t="s">
        <v>786</v>
      </c>
      <c r="E664" s="105" t="s">
        <v>262</v>
      </c>
      <c r="F664" s="105" t="s">
        <v>298</v>
      </c>
      <c r="G664" s="105" t="s">
        <v>790</v>
      </c>
      <c r="H664" s="119">
        <v>120</v>
      </c>
      <c r="I664" s="203">
        <v>14637.9</v>
      </c>
    </row>
    <row r="665" spans="1:9" ht="28.5" customHeight="1">
      <c r="A665" s="173" t="s">
        <v>311</v>
      </c>
      <c r="B665" s="172" t="s">
        <v>91</v>
      </c>
      <c r="C665" s="105" t="s">
        <v>173</v>
      </c>
      <c r="D665" s="105" t="s">
        <v>786</v>
      </c>
      <c r="E665" s="105" t="s">
        <v>262</v>
      </c>
      <c r="F665" s="105" t="s">
        <v>298</v>
      </c>
      <c r="G665" s="105" t="s">
        <v>790</v>
      </c>
      <c r="H665" s="119">
        <v>240</v>
      </c>
      <c r="I665" s="203">
        <v>798.3000000000002</v>
      </c>
    </row>
    <row r="666" spans="1:9" ht="16.5" customHeight="1">
      <c r="A666" s="173" t="s">
        <v>387</v>
      </c>
      <c r="B666" s="172" t="s">
        <v>91</v>
      </c>
      <c r="C666" s="105" t="s">
        <v>173</v>
      </c>
      <c r="D666" s="105" t="s">
        <v>786</v>
      </c>
      <c r="E666" s="105" t="s">
        <v>262</v>
      </c>
      <c r="F666" s="105" t="s">
        <v>298</v>
      </c>
      <c r="G666" s="105" t="s">
        <v>790</v>
      </c>
      <c r="H666" s="119">
        <v>850</v>
      </c>
      <c r="I666" s="203">
        <v>51</v>
      </c>
    </row>
    <row r="667" spans="1:9" ht="34.5" customHeight="1">
      <c r="A667" s="173" t="s">
        <v>795</v>
      </c>
      <c r="B667" s="172" t="s">
        <v>91</v>
      </c>
      <c r="C667" s="105" t="s">
        <v>173</v>
      </c>
      <c r="D667" s="105" t="s">
        <v>786</v>
      </c>
      <c r="E667" s="105" t="s">
        <v>262</v>
      </c>
      <c r="F667" s="105" t="s">
        <v>298</v>
      </c>
      <c r="G667" s="105" t="s">
        <v>796</v>
      </c>
      <c r="H667" s="119"/>
      <c r="I667" s="203">
        <v>2136.4</v>
      </c>
    </row>
    <row r="668" spans="1:9" ht="22.5" customHeight="1">
      <c r="A668" s="173" t="s">
        <v>352</v>
      </c>
      <c r="B668" s="172" t="s">
        <v>91</v>
      </c>
      <c r="C668" s="105" t="s">
        <v>173</v>
      </c>
      <c r="D668" s="105" t="s">
        <v>786</v>
      </c>
      <c r="E668" s="105" t="s">
        <v>262</v>
      </c>
      <c r="F668" s="105" t="s">
        <v>298</v>
      </c>
      <c r="G668" s="105" t="s">
        <v>796</v>
      </c>
      <c r="H668" s="119">
        <v>120</v>
      </c>
      <c r="I668" s="203">
        <v>2136.4</v>
      </c>
    </row>
    <row r="669" spans="1:9" ht="30" customHeight="1" hidden="1">
      <c r="A669" s="173" t="s">
        <v>372</v>
      </c>
      <c r="B669" s="172" t="s">
        <v>91</v>
      </c>
      <c r="C669" s="105" t="s">
        <v>173</v>
      </c>
      <c r="D669" s="105" t="s">
        <v>786</v>
      </c>
      <c r="E669" s="105" t="s">
        <v>262</v>
      </c>
      <c r="F669" s="105" t="s">
        <v>298</v>
      </c>
      <c r="G669" s="105" t="s">
        <v>373</v>
      </c>
      <c r="H669" s="119"/>
      <c r="I669" s="203">
        <v>0</v>
      </c>
    </row>
    <row r="670" spans="1:9" ht="39" customHeight="1" hidden="1">
      <c r="A670" s="173" t="s">
        <v>352</v>
      </c>
      <c r="B670" s="172" t="s">
        <v>91</v>
      </c>
      <c r="C670" s="105" t="s">
        <v>173</v>
      </c>
      <c r="D670" s="105" t="s">
        <v>786</v>
      </c>
      <c r="E670" s="105" t="s">
        <v>262</v>
      </c>
      <c r="F670" s="105" t="s">
        <v>298</v>
      </c>
      <c r="G670" s="105" t="s">
        <v>373</v>
      </c>
      <c r="H670" s="119">
        <v>120</v>
      </c>
      <c r="I670" s="201"/>
    </row>
    <row r="671" spans="1:9" ht="42" customHeight="1">
      <c r="A671" s="173" t="s">
        <v>970</v>
      </c>
      <c r="B671" s="219" t="s">
        <v>91</v>
      </c>
      <c r="C671" s="105" t="s">
        <v>173</v>
      </c>
      <c r="D671" s="105" t="s">
        <v>786</v>
      </c>
      <c r="E671" s="105" t="s">
        <v>262</v>
      </c>
      <c r="F671" s="105" t="s">
        <v>298</v>
      </c>
      <c r="G671" s="105" t="s">
        <v>812</v>
      </c>
      <c r="H671" s="126"/>
      <c r="I671" s="205">
        <v>3980.7</v>
      </c>
    </row>
    <row r="672" spans="1:9" s="143" customFormat="1" ht="18.75" customHeight="1">
      <c r="A672" s="173" t="s">
        <v>352</v>
      </c>
      <c r="B672" s="219" t="s">
        <v>91</v>
      </c>
      <c r="C672" s="105" t="s">
        <v>173</v>
      </c>
      <c r="D672" s="105" t="s">
        <v>786</v>
      </c>
      <c r="E672" s="105" t="s">
        <v>262</v>
      </c>
      <c r="F672" s="105" t="s">
        <v>298</v>
      </c>
      <c r="G672" s="105" t="s">
        <v>812</v>
      </c>
      <c r="H672" s="126">
        <v>120</v>
      </c>
      <c r="I672" s="205">
        <v>3519</v>
      </c>
    </row>
    <row r="673" spans="1:9" s="143" customFormat="1" ht="30.75" customHeight="1">
      <c r="A673" s="173" t="s">
        <v>311</v>
      </c>
      <c r="B673" s="219" t="s">
        <v>91</v>
      </c>
      <c r="C673" s="105" t="s">
        <v>173</v>
      </c>
      <c r="D673" s="105" t="s">
        <v>786</v>
      </c>
      <c r="E673" s="105" t="s">
        <v>262</v>
      </c>
      <c r="F673" s="105" t="s">
        <v>298</v>
      </c>
      <c r="G673" s="105" t="s">
        <v>812</v>
      </c>
      <c r="H673" s="126">
        <v>240</v>
      </c>
      <c r="I673" s="205">
        <v>461.7</v>
      </c>
    </row>
    <row r="674" spans="1:9" s="143" customFormat="1" ht="19.5" customHeight="1">
      <c r="A674" s="217" t="s">
        <v>828</v>
      </c>
      <c r="B674" s="225" t="s">
        <v>91</v>
      </c>
      <c r="C674" s="103" t="s">
        <v>175</v>
      </c>
      <c r="D674" s="144"/>
      <c r="E674" s="144"/>
      <c r="F674" s="144"/>
      <c r="G674" s="144"/>
      <c r="H674" s="142"/>
      <c r="I674" s="207">
        <v>2480.3</v>
      </c>
    </row>
    <row r="675" spans="1:9" ht="21" customHeight="1">
      <c r="A675" s="169" t="s">
        <v>820</v>
      </c>
      <c r="B675" s="170" t="s">
        <v>91</v>
      </c>
      <c r="C675" s="103" t="s">
        <v>175</v>
      </c>
      <c r="D675" s="103" t="s">
        <v>821</v>
      </c>
      <c r="E675" s="103" t="s">
        <v>299</v>
      </c>
      <c r="F675" s="103" t="s">
        <v>300</v>
      </c>
      <c r="G675" s="103" t="s">
        <v>301</v>
      </c>
      <c r="H675" s="139"/>
      <c r="I675" s="201">
        <v>2480.3</v>
      </c>
    </row>
    <row r="676" spans="1:9" ht="18.75" customHeight="1">
      <c r="A676" s="212" t="s">
        <v>788</v>
      </c>
      <c r="B676" s="170" t="s">
        <v>91</v>
      </c>
      <c r="C676" s="103" t="s">
        <v>175</v>
      </c>
      <c r="D676" s="121" t="s">
        <v>821</v>
      </c>
      <c r="E676" s="121" t="s">
        <v>634</v>
      </c>
      <c r="F676" s="121" t="s">
        <v>300</v>
      </c>
      <c r="G676" s="121" t="s">
        <v>301</v>
      </c>
      <c r="H676" s="121"/>
      <c r="I676" s="201">
        <v>2480.3</v>
      </c>
    </row>
    <row r="677" spans="1:9" ht="18" customHeight="1">
      <c r="A677" s="173" t="s">
        <v>788</v>
      </c>
      <c r="B677" s="172" t="s">
        <v>91</v>
      </c>
      <c r="C677" s="105" t="s">
        <v>175</v>
      </c>
      <c r="D677" s="105" t="s">
        <v>821</v>
      </c>
      <c r="E677" s="105" t="s">
        <v>634</v>
      </c>
      <c r="F677" s="105" t="s">
        <v>298</v>
      </c>
      <c r="G677" s="105" t="s">
        <v>301</v>
      </c>
      <c r="H677" s="119"/>
      <c r="I677" s="203">
        <v>2480.3</v>
      </c>
    </row>
    <row r="678" spans="1:9" s="143" customFormat="1" ht="18" customHeight="1">
      <c r="A678" s="173" t="s">
        <v>825</v>
      </c>
      <c r="B678" s="172" t="s">
        <v>91</v>
      </c>
      <c r="C678" s="105" t="s">
        <v>175</v>
      </c>
      <c r="D678" s="105" t="s">
        <v>821</v>
      </c>
      <c r="E678" s="105" t="s">
        <v>634</v>
      </c>
      <c r="F678" s="105" t="s">
        <v>298</v>
      </c>
      <c r="G678" s="105" t="s">
        <v>826</v>
      </c>
      <c r="H678" s="119"/>
      <c r="I678" s="203">
        <v>2480.3</v>
      </c>
    </row>
    <row r="679" spans="1:9" s="143" customFormat="1" ht="15" customHeight="1">
      <c r="A679" s="173" t="s">
        <v>827</v>
      </c>
      <c r="B679" s="172" t="s">
        <v>91</v>
      </c>
      <c r="C679" s="105" t="s">
        <v>175</v>
      </c>
      <c r="D679" s="105" t="s">
        <v>821</v>
      </c>
      <c r="E679" s="105" t="s">
        <v>634</v>
      </c>
      <c r="F679" s="105" t="s">
        <v>298</v>
      </c>
      <c r="G679" s="105" t="s">
        <v>826</v>
      </c>
      <c r="H679" s="119">
        <v>870</v>
      </c>
      <c r="I679" s="203">
        <v>2480.3</v>
      </c>
    </row>
    <row r="680" spans="1:9" ht="17.25" customHeight="1">
      <c r="A680" s="169" t="s">
        <v>176</v>
      </c>
      <c r="B680" s="170" t="s">
        <v>91</v>
      </c>
      <c r="C680" s="103" t="s">
        <v>177</v>
      </c>
      <c r="D680" s="141"/>
      <c r="E680" s="141"/>
      <c r="F680" s="141"/>
      <c r="G680" s="141"/>
      <c r="H680" s="141"/>
      <c r="I680" s="201">
        <v>1336.3</v>
      </c>
    </row>
    <row r="681" spans="1:9" ht="69.75" customHeight="1">
      <c r="A681" s="216" t="s">
        <v>951</v>
      </c>
      <c r="B681" s="170" t="s">
        <v>91</v>
      </c>
      <c r="C681" s="103" t="s">
        <v>177</v>
      </c>
      <c r="D681" s="121" t="s">
        <v>679</v>
      </c>
      <c r="E681" s="121" t="s">
        <v>299</v>
      </c>
      <c r="F681" s="121" t="s">
        <v>300</v>
      </c>
      <c r="G681" s="121" t="s">
        <v>301</v>
      </c>
      <c r="H681" s="121"/>
      <c r="I681" s="201">
        <v>114</v>
      </c>
    </row>
    <row r="682" spans="1:9" ht="32.25" customHeight="1">
      <c r="A682" s="212" t="s">
        <v>680</v>
      </c>
      <c r="B682" s="170" t="s">
        <v>91</v>
      </c>
      <c r="C682" s="103" t="s">
        <v>177</v>
      </c>
      <c r="D682" s="121" t="s">
        <v>679</v>
      </c>
      <c r="E682" s="121" t="s">
        <v>258</v>
      </c>
      <c r="F682" s="121" t="s">
        <v>300</v>
      </c>
      <c r="G682" s="121" t="s">
        <v>301</v>
      </c>
      <c r="H682" s="121"/>
      <c r="I682" s="201">
        <v>114</v>
      </c>
    </row>
    <row r="683" spans="1:9" ht="30.75" customHeight="1">
      <c r="A683" s="210" t="s">
        <v>681</v>
      </c>
      <c r="B683" s="172" t="s">
        <v>91</v>
      </c>
      <c r="C683" s="105" t="s">
        <v>177</v>
      </c>
      <c r="D683" s="115" t="s">
        <v>679</v>
      </c>
      <c r="E683" s="115" t="s">
        <v>258</v>
      </c>
      <c r="F683" s="115" t="s">
        <v>365</v>
      </c>
      <c r="G683" s="115" t="s">
        <v>301</v>
      </c>
      <c r="H683" s="115"/>
      <c r="I683" s="203">
        <v>15.5</v>
      </c>
    </row>
    <row r="684" spans="1:9" ht="30" customHeight="1">
      <c r="A684" s="210" t="s">
        <v>971</v>
      </c>
      <c r="B684" s="172" t="s">
        <v>91</v>
      </c>
      <c r="C684" s="105" t="s">
        <v>177</v>
      </c>
      <c r="D684" s="115" t="s">
        <v>679</v>
      </c>
      <c r="E684" s="115" t="s">
        <v>258</v>
      </c>
      <c r="F684" s="115" t="s">
        <v>365</v>
      </c>
      <c r="G684" s="115" t="s">
        <v>683</v>
      </c>
      <c r="H684" s="115"/>
      <c r="I684" s="203">
        <v>15.5</v>
      </c>
    </row>
    <row r="685" spans="1:9" s="134" customFormat="1" ht="27.75" customHeight="1">
      <c r="A685" s="173" t="s">
        <v>311</v>
      </c>
      <c r="B685" s="172" t="s">
        <v>91</v>
      </c>
      <c r="C685" s="105" t="s">
        <v>177</v>
      </c>
      <c r="D685" s="115" t="s">
        <v>679</v>
      </c>
      <c r="E685" s="115" t="s">
        <v>258</v>
      </c>
      <c r="F685" s="115" t="s">
        <v>365</v>
      </c>
      <c r="G685" s="115" t="s">
        <v>683</v>
      </c>
      <c r="H685" s="115">
        <v>240</v>
      </c>
      <c r="I685" s="203">
        <v>15.5</v>
      </c>
    </row>
    <row r="686" spans="1:9" s="145" customFormat="1" ht="30.75" customHeight="1">
      <c r="A686" s="210" t="s">
        <v>686</v>
      </c>
      <c r="B686" s="172" t="s">
        <v>91</v>
      </c>
      <c r="C686" s="105" t="s">
        <v>177</v>
      </c>
      <c r="D686" s="115" t="s">
        <v>679</v>
      </c>
      <c r="E686" s="115" t="s">
        <v>258</v>
      </c>
      <c r="F686" s="115" t="s">
        <v>381</v>
      </c>
      <c r="G686" s="115" t="s">
        <v>301</v>
      </c>
      <c r="H686" s="115"/>
      <c r="I686" s="203">
        <v>98.5</v>
      </c>
    </row>
    <row r="687" spans="1:9" s="145" customFormat="1" ht="34.5" customHeight="1">
      <c r="A687" s="210" t="s">
        <v>687</v>
      </c>
      <c r="B687" s="172" t="s">
        <v>91</v>
      </c>
      <c r="C687" s="105" t="s">
        <v>177</v>
      </c>
      <c r="D687" s="115" t="s">
        <v>679</v>
      </c>
      <c r="E687" s="115" t="s">
        <v>258</v>
      </c>
      <c r="F687" s="115" t="s">
        <v>381</v>
      </c>
      <c r="G687" s="115" t="s">
        <v>688</v>
      </c>
      <c r="H687" s="115"/>
      <c r="I687" s="203">
        <v>98.5</v>
      </c>
    </row>
    <row r="688" spans="1:9" s="134" customFormat="1" ht="31.5" customHeight="1">
      <c r="A688" s="173" t="s">
        <v>311</v>
      </c>
      <c r="B688" s="172" t="s">
        <v>91</v>
      </c>
      <c r="C688" s="105" t="s">
        <v>177</v>
      </c>
      <c r="D688" s="115" t="s">
        <v>679</v>
      </c>
      <c r="E688" s="115" t="s">
        <v>258</v>
      </c>
      <c r="F688" s="115" t="s">
        <v>381</v>
      </c>
      <c r="G688" s="115" t="s">
        <v>688</v>
      </c>
      <c r="H688" s="115">
        <v>240</v>
      </c>
      <c r="I688" s="203">
        <v>98.5</v>
      </c>
    </row>
    <row r="689" spans="1:9" ht="21" customHeight="1">
      <c r="A689" s="169" t="s">
        <v>820</v>
      </c>
      <c r="B689" s="170">
        <v>111</v>
      </c>
      <c r="C689" s="103" t="s">
        <v>177</v>
      </c>
      <c r="D689" s="121" t="s">
        <v>821</v>
      </c>
      <c r="E689" s="121" t="s">
        <v>299</v>
      </c>
      <c r="F689" s="121" t="s">
        <v>300</v>
      </c>
      <c r="G689" s="121" t="s">
        <v>301</v>
      </c>
      <c r="H689" s="121"/>
      <c r="I689" s="201">
        <v>1222.3</v>
      </c>
    </row>
    <row r="690" spans="1:9" ht="21" customHeight="1">
      <c r="A690" s="217" t="s">
        <v>788</v>
      </c>
      <c r="B690" s="170">
        <v>111</v>
      </c>
      <c r="C690" s="103" t="s">
        <v>177</v>
      </c>
      <c r="D690" s="121" t="s">
        <v>821</v>
      </c>
      <c r="E690" s="121" t="s">
        <v>634</v>
      </c>
      <c r="F690" s="121" t="s">
        <v>300</v>
      </c>
      <c r="G690" s="121" t="s">
        <v>301</v>
      </c>
      <c r="H690" s="121"/>
      <c r="I690" s="201">
        <v>1222.3</v>
      </c>
    </row>
    <row r="691" spans="1:9" ht="21" customHeight="1">
      <c r="A691" s="173" t="s">
        <v>788</v>
      </c>
      <c r="B691" s="172">
        <v>111</v>
      </c>
      <c r="C691" s="105" t="s">
        <v>177</v>
      </c>
      <c r="D691" s="115" t="s">
        <v>821</v>
      </c>
      <c r="E691" s="115" t="s">
        <v>634</v>
      </c>
      <c r="F691" s="115" t="s">
        <v>298</v>
      </c>
      <c r="G691" s="115" t="s">
        <v>301</v>
      </c>
      <c r="H691" s="115"/>
      <c r="I691" s="203">
        <v>1222.3</v>
      </c>
    </row>
    <row r="692" spans="1:9" ht="42.75" customHeight="1">
      <c r="A692" s="168" t="s">
        <v>413</v>
      </c>
      <c r="B692" s="172">
        <v>111</v>
      </c>
      <c r="C692" s="105" t="s">
        <v>177</v>
      </c>
      <c r="D692" s="115" t="s">
        <v>821</v>
      </c>
      <c r="E692" s="115" t="s">
        <v>634</v>
      </c>
      <c r="F692" s="115" t="s">
        <v>298</v>
      </c>
      <c r="G692" s="115" t="s">
        <v>414</v>
      </c>
      <c r="H692" s="115"/>
      <c r="I692" s="203">
        <v>900</v>
      </c>
    </row>
    <row r="693" spans="1:9" ht="19.5" customHeight="1">
      <c r="A693" s="171" t="s">
        <v>317</v>
      </c>
      <c r="B693" s="172">
        <v>111</v>
      </c>
      <c r="C693" s="105" t="s">
        <v>177</v>
      </c>
      <c r="D693" s="115" t="s">
        <v>821</v>
      </c>
      <c r="E693" s="115" t="s">
        <v>634</v>
      </c>
      <c r="F693" s="115" t="s">
        <v>298</v>
      </c>
      <c r="G693" s="115" t="s">
        <v>414</v>
      </c>
      <c r="H693" s="115" t="s">
        <v>306</v>
      </c>
      <c r="I693" s="203">
        <v>900</v>
      </c>
    </row>
    <row r="694" spans="1:9" ht="31.5" customHeight="1">
      <c r="A694" s="173" t="s">
        <v>870</v>
      </c>
      <c r="B694" s="172">
        <v>111</v>
      </c>
      <c r="C694" s="105" t="s">
        <v>177</v>
      </c>
      <c r="D694" s="115" t="s">
        <v>821</v>
      </c>
      <c r="E694" s="115" t="s">
        <v>634</v>
      </c>
      <c r="F694" s="115" t="s">
        <v>298</v>
      </c>
      <c r="G694" s="115" t="s">
        <v>871</v>
      </c>
      <c r="H694" s="115"/>
      <c r="I694" s="203">
        <v>290.3</v>
      </c>
    </row>
    <row r="695" spans="1:9" ht="16.5" customHeight="1">
      <c r="A695" s="171" t="s">
        <v>317</v>
      </c>
      <c r="B695" s="172">
        <v>111</v>
      </c>
      <c r="C695" s="105" t="s">
        <v>177</v>
      </c>
      <c r="D695" s="115" t="s">
        <v>821</v>
      </c>
      <c r="E695" s="115" t="s">
        <v>634</v>
      </c>
      <c r="F695" s="115" t="s">
        <v>298</v>
      </c>
      <c r="G695" s="115" t="s">
        <v>871</v>
      </c>
      <c r="H695" s="115" t="s">
        <v>306</v>
      </c>
      <c r="I695" s="203">
        <v>290.3</v>
      </c>
    </row>
    <row r="696" spans="1:9" ht="18" customHeight="1">
      <c r="A696" s="173" t="s">
        <v>847</v>
      </c>
      <c r="B696" s="172">
        <v>111</v>
      </c>
      <c r="C696" s="105" t="s">
        <v>177</v>
      </c>
      <c r="D696" s="115" t="s">
        <v>821</v>
      </c>
      <c r="E696" s="115" t="s">
        <v>634</v>
      </c>
      <c r="F696" s="115" t="s">
        <v>298</v>
      </c>
      <c r="G696" s="115" t="s">
        <v>848</v>
      </c>
      <c r="H696" s="115"/>
      <c r="I696" s="203">
        <v>32</v>
      </c>
    </row>
    <row r="697" spans="1:9" ht="18" customHeight="1">
      <c r="A697" s="173" t="s">
        <v>849</v>
      </c>
      <c r="B697" s="172">
        <v>111</v>
      </c>
      <c r="C697" s="105" t="s">
        <v>177</v>
      </c>
      <c r="D697" s="115" t="s">
        <v>821</v>
      </c>
      <c r="E697" s="115" t="s">
        <v>634</v>
      </c>
      <c r="F697" s="115" t="s">
        <v>298</v>
      </c>
      <c r="G697" s="115" t="s">
        <v>848</v>
      </c>
      <c r="H697" s="115" t="s">
        <v>1056</v>
      </c>
      <c r="I697" s="203">
        <v>32</v>
      </c>
    </row>
    <row r="698" spans="1:9" ht="21.75" customHeight="1">
      <c r="A698" s="169" t="s">
        <v>178</v>
      </c>
      <c r="B698" s="170" t="s">
        <v>91</v>
      </c>
      <c r="C698" s="103" t="s">
        <v>179</v>
      </c>
      <c r="D698" s="121"/>
      <c r="E698" s="121"/>
      <c r="F698" s="121"/>
      <c r="G698" s="121"/>
      <c r="H698" s="121"/>
      <c r="I698" s="201">
        <v>706.2</v>
      </c>
    </row>
    <row r="699" spans="1:9" ht="30" customHeight="1">
      <c r="A699" s="169" t="s">
        <v>180</v>
      </c>
      <c r="B699" s="170" t="s">
        <v>91</v>
      </c>
      <c r="C699" s="103" t="s">
        <v>181</v>
      </c>
      <c r="D699" s="121"/>
      <c r="E699" s="121"/>
      <c r="F699" s="121"/>
      <c r="G699" s="121"/>
      <c r="H699" s="121"/>
      <c r="I699" s="201">
        <v>706.2</v>
      </c>
    </row>
    <row r="700" spans="1:9" ht="39" customHeight="1">
      <c r="A700" s="169" t="s">
        <v>270</v>
      </c>
      <c r="B700" s="170" t="s">
        <v>91</v>
      </c>
      <c r="C700" s="103" t="s">
        <v>181</v>
      </c>
      <c r="D700" s="121" t="s">
        <v>693</v>
      </c>
      <c r="E700" s="121" t="s">
        <v>299</v>
      </c>
      <c r="F700" s="121" t="s">
        <v>300</v>
      </c>
      <c r="G700" s="121" t="s">
        <v>301</v>
      </c>
      <c r="H700" s="121"/>
      <c r="I700" s="201">
        <v>300</v>
      </c>
    </row>
    <row r="701" spans="1:9" ht="79.5" customHeight="1">
      <c r="A701" s="212" t="s">
        <v>700</v>
      </c>
      <c r="B701" s="170" t="s">
        <v>91</v>
      </c>
      <c r="C701" s="103" t="s">
        <v>181</v>
      </c>
      <c r="D701" s="121" t="s">
        <v>693</v>
      </c>
      <c r="E701" s="121" t="s">
        <v>260</v>
      </c>
      <c r="F701" s="121" t="s">
        <v>300</v>
      </c>
      <c r="G701" s="121" t="s">
        <v>301</v>
      </c>
      <c r="H701" s="121"/>
      <c r="I701" s="201">
        <v>300</v>
      </c>
    </row>
    <row r="702" spans="1:9" ht="30" customHeight="1">
      <c r="A702" s="210" t="s">
        <v>710</v>
      </c>
      <c r="B702" s="172" t="s">
        <v>91</v>
      </c>
      <c r="C702" s="105" t="s">
        <v>181</v>
      </c>
      <c r="D702" s="115" t="s">
        <v>693</v>
      </c>
      <c r="E702" s="115" t="s">
        <v>260</v>
      </c>
      <c r="F702" s="115" t="s">
        <v>365</v>
      </c>
      <c r="G702" s="115" t="s">
        <v>301</v>
      </c>
      <c r="H702" s="115"/>
      <c r="I702" s="203">
        <v>100</v>
      </c>
    </row>
    <row r="703" spans="1:9" ht="29.25" customHeight="1">
      <c r="A703" s="210" t="s">
        <v>277</v>
      </c>
      <c r="B703" s="172" t="s">
        <v>91</v>
      </c>
      <c r="C703" s="105" t="s">
        <v>181</v>
      </c>
      <c r="D703" s="115" t="s">
        <v>693</v>
      </c>
      <c r="E703" s="115" t="s">
        <v>260</v>
      </c>
      <c r="F703" s="115" t="s">
        <v>365</v>
      </c>
      <c r="G703" s="115" t="s">
        <v>718</v>
      </c>
      <c r="H703" s="115"/>
      <c r="I703" s="203">
        <v>100</v>
      </c>
    </row>
    <row r="704" spans="1:9" ht="15" customHeight="1">
      <c r="A704" s="210" t="s">
        <v>317</v>
      </c>
      <c r="B704" s="172" t="s">
        <v>91</v>
      </c>
      <c r="C704" s="105" t="s">
        <v>181</v>
      </c>
      <c r="D704" s="115" t="s">
        <v>693</v>
      </c>
      <c r="E704" s="115" t="s">
        <v>260</v>
      </c>
      <c r="F704" s="115" t="s">
        <v>365</v>
      </c>
      <c r="G704" s="115" t="s">
        <v>718</v>
      </c>
      <c r="H704" s="115" t="s">
        <v>306</v>
      </c>
      <c r="I704" s="203">
        <v>100</v>
      </c>
    </row>
    <row r="705" spans="1:9" ht="15" customHeight="1">
      <c r="A705" s="210" t="s">
        <v>719</v>
      </c>
      <c r="B705" s="172" t="s">
        <v>91</v>
      </c>
      <c r="C705" s="105" t="s">
        <v>181</v>
      </c>
      <c r="D705" s="115" t="s">
        <v>693</v>
      </c>
      <c r="E705" s="115" t="s">
        <v>260</v>
      </c>
      <c r="F705" s="115" t="s">
        <v>381</v>
      </c>
      <c r="G705" s="115" t="s">
        <v>301</v>
      </c>
      <c r="H705" s="115"/>
      <c r="I705" s="203">
        <v>200</v>
      </c>
    </row>
    <row r="706" spans="1:9" ht="27" customHeight="1">
      <c r="A706" s="210" t="s">
        <v>278</v>
      </c>
      <c r="B706" s="172" t="s">
        <v>91</v>
      </c>
      <c r="C706" s="105" t="s">
        <v>181</v>
      </c>
      <c r="D706" s="115" t="s">
        <v>693</v>
      </c>
      <c r="E706" s="115" t="s">
        <v>260</v>
      </c>
      <c r="F706" s="115" t="s">
        <v>381</v>
      </c>
      <c r="G706" s="115" t="s">
        <v>720</v>
      </c>
      <c r="H706" s="115"/>
      <c r="I706" s="203">
        <v>200</v>
      </c>
    </row>
    <row r="707" spans="1:9" ht="18" customHeight="1">
      <c r="A707" s="168" t="s">
        <v>317</v>
      </c>
      <c r="B707" s="172" t="s">
        <v>91</v>
      </c>
      <c r="C707" s="105" t="s">
        <v>181</v>
      </c>
      <c r="D707" s="115" t="s">
        <v>693</v>
      </c>
      <c r="E707" s="115" t="s">
        <v>260</v>
      </c>
      <c r="F707" s="115" t="s">
        <v>381</v>
      </c>
      <c r="G707" s="115" t="s">
        <v>720</v>
      </c>
      <c r="H707" s="115" t="s">
        <v>306</v>
      </c>
      <c r="I707" s="203">
        <v>200</v>
      </c>
    </row>
    <row r="708" spans="1:9" s="143" customFormat="1" ht="18" customHeight="1">
      <c r="A708" s="169" t="s">
        <v>820</v>
      </c>
      <c r="B708" s="170" t="s">
        <v>91</v>
      </c>
      <c r="C708" s="103" t="s">
        <v>181</v>
      </c>
      <c r="D708" s="121" t="s">
        <v>821</v>
      </c>
      <c r="E708" s="121" t="s">
        <v>299</v>
      </c>
      <c r="F708" s="121" t="s">
        <v>300</v>
      </c>
      <c r="G708" s="121" t="s">
        <v>301</v>
      </c>
      <c r="H708" s="121"/>
      <c r="I708" s="201">
        <v>406.2</v>
      </c>
    </row>
    <row r="709" spans="1:9" s="143" customFormat="1" ht="18" customHeight="1">
      <c r="A709" s="212" t="s">
        <v>788</v>
      </c>
      <c r="B709" s="170" t="s">
        <v>91</v>
      </c>
      <c r="C709" s="103" t="s">
        <v>181</v>
      </c>
      <c r="D709" s="121" t="s">
        <v>821</v>
      </c>
      <c r="E709" s="121" t="s">
        <v>634</v>
      </c>
      <c r="F709" s="121" t="s">
        <v>300</v>
      </c>
      <c r="G709" s="121" t="s">
        <v>301</v>
      </c>
      <c r="H709" s="121"/>
      <c r="I709" s="201">
        <v>406.2</v>
      </c>
    </row>
    <row r="710" spans="1:9" ht="18" customHeight="1">
      <c r="A710" s="210" t="s">
        <v>788</v>
      </c>
      <c r="B710" s="172" t="s">
        <v>91</v>
      </c>
      <c r="C710" s="105" t="s">
        <v>181</v>
      </c>
      <c r="D710" s="115" t="s">
        <v>821</v>
      </c>
      <c r="E710" s="115" t="s">
        <v>634</v>
      </c>
      <c r="F710" s="115" t="s">
        <v>298</v>
      </c>
      <c r="G710" s="115" t="s">
        <v>301</v>
      </c>
      <c r="H710" s="115"/>
      <c r="I710" s="203">
        <v>406.2</v>
      </c>
    </row>
    <row r="711" spans="1:9" ht="47.25" customHeight="1">
      <c r="A711" s="168" t="s">
        <v>1477</v>
      </c>
      <c r="B711" s="172">
        <v>111</v>
      </c>
      <c r="C711" s="105" t="s">
        <v>181</v>
      </c>
      <c r="D711" s="115" t="s">
        <v>821</v>
      </c>
      <c r="E711" s="115" t="s">
        <v>634</v>
      </c>
      <c r="F711" s="115" t="s">
        <v>298</v>
      </c>
      <c r="G711" s="115" t="s">
        <v>1476</v>
      </c>
      <c r="H711" s="115"/>
      <c r="I711" s="203">
        <v>406.2</v>
      </c>
    </row>
    <row r="712" spans="1:9" ht="18" customHeight="1">
      <c r="A712" s="168" t="s">
        <v>317</v>
      </c>
      <c r="B712" s="172">
        <v>111</v>
      </c>
      <c r="C712" s="105" t="s">
        <v>181</v>
      </c>
      <c r="D712" s="115" t="s">
        <v>821</v>
      </c>
      <c r="E712" s="115" t="s">
        <v>634</v>
      </c>
      <c r="F712" s="115" t="s">
        <v>298</v>
      </c>
      <c r="G712" s="115" t="s">
        <v>1476</v>
      </c>
      <c r="H712" s="115" t="s">
        <v>306</v>
      </c>
      <c r="I712" s="203">
        <v>406.2</v>
      </c>
    </row>
    <row r="713" spans="1:9" ht="18" customHeight="1">
      <c r="A713" s="169" t="s">
        <v>182</v>
      </c>
      <c r="B713" s="170">
        <v>111</v>
      </c>
      <c r="C713" s="103" t="s">
        <v>183</v>
      </c>
      <c r="D713" s="121"/>
      <c r="E713" s="121"/>
      <c r="F713" s="121"/>
      <c r="G713" s="121"/>
      <c r="H713" s="121"/>
      <c r="I713" s="201">
        <v>4190.9</v>
      </c>
    </row>
    <row r="714" spans="1:9" s="143" customFormat="1" ht="15.75" customHeight="1">
      <c r="A714" s="169" t="s">
        <v>188</v>
      </c>
      <c r="B714" s="170">
        <v>111</v>
      </c>
      <c r="C714" s="103" t="s">
        <v>189</v>
      </c>
      <c r="D714" s="121"/>
      <c r="E714" s="121"/>
      <c r="F714" s="121"/>
      <c r="G714" s="121"/>
      <c r="H714" s="121"/>
      <c r="I714" s="201">
        <v>3737.3</v>
      </c>
    </row>
    <row r="715" spans="1:9" s="143" customFormat="1" ht="15" customHeight="1">
      <c r="A715" s="169" t="s">
        <v>820</v>
      </c>
      <c r="B715" s="170">
        <v>111</v>
      </c>
      <c r="C715" s="103" t="s">
        <v>189</v>
      </c>
      <c r="D715" s="121" t="s">
        <v>821</v>
      </c>
      <c r="E715" s="121" t="s">
        <v>299</v>
      </c>
      <c r="F715" s="121" t="s">
        <v>300</v>
      </c>
      <c r="G715" s="121" t="s">
        <v>301</v>
      </c>
      <c r="H715" s="121"/>
      <c r="I715" s="201">
        <v>3737.3</v>
      </c>
    </row>
    <row r="716" spans="1:9" s="143" customFormat="1" ht="18" customHeight="1">
      <c r="A716" s="169" t="s">
        <v>788</v>
      </c>
      <c r="B716" s="170">
        <v>111</v>
      </c>
      <c r="C716" s="103" t="s">
        <v>189</v>
      </c>
      <c r="D716" s="121" t="s">
        <v>821</v>
      </c>
      <c r="E716" s="121" t="s">
        <v>634</v>
      </c>
      <c r="F716" s="121" t="s">
        <v>300</v>
      </c>
      <c r="G716" s="121" t="s">
        <v>301</v>
      </c>
      <c r="H716" s="121"/>
      <c r="I716" s="201">
        <v>3737.3</v>
      </c>
    </row>
    <row r="717" spans="1:9" ht="19.5" customHeight="1">
      <c r="A717" s="210" t="s">
        <v>788</v>
      </c>
      <c r="B717" s="172">
        <v>111</v>
      </c>
      <c r="C717" s="105" t="s">
        <v>189</v>
      </c>
      <c r="D717" s="115" t="s">
        <v>821</v>
      </c>
      <c r="E717" s="115" t="s">
        <v>634</v>
      </c>
      <c r="F717" s="115" t="s">
        <v>298</v>
      </c>
      <c r="G717" s="115" t="s">
        <v>301</v>
      </c>
      <c r="H717" s="115"/>
      <c r="I717" s="203">
        <v>3737.3</v>
      </c>
    </row>
    <row r="718" spans="1:9" ht="30.75" customHeight="1">
      <c r="A718" s="173" t="s">
        <v>870</v>
      </c>
      <c r="B718" s="172">
        <v>111</v>
      </c>
      <c r="C718" s="105" t="s">
        <v>189</v>
      </c>
      <c r="D718" s="115" t="s">
        <v>821</v>
      </c>
      <c r="E718" s="115" t="s">
        <v>634</v>
      </c>
      <c r="F718" s="115" t="s">
        <v>298</v>
      </c>
      <c r="G718" s="115" t="s">
        <v>871</v>
      </c>
      <c r="H718" s="115"/>
      <c r="I718" s="203">
        <v>3737.3</v>
      </c>
    </row>
    <row r="719" spans="1:9" ht="21.75" customHeight="1">
      <c r="A719" s="171" t="s">
        <v>317</v>
      </c>
      <c r="B719" s="172">
        <v>111</v>
      </c>
      <c r="C719" s="105" t="s">
        <v>189</v>
      </c>
      <c r="D719" s="115" t="s">
        <v>821</v>
      </c>
      <c r="E719" s="115" t="s">
        <v>634</v>
      </c>
      <c r="F719" s="115" t="s">
        <v>298</v>
      </c>
      <c r="G719" s="115" t="s">
        <v>871</v>
      </c>
      <c r="H719" s="115" t="s">
        <v>306</v>
      </c>
      <c r="I719" s="203">
        <v>3737.3</v>
      </c>
    </row>
    <row r="720" spans="1:9" ht="18" customHeight="1">
      <c r="A720" s="169" t="s">
        <v>190</v>
      </c>
      <c r="B720" s="170">
        <v>111</v>
      </c>
      <c r="C720" s="103" t="s">
        <v>191</v>
      </c>
      <c r="D720" s="121"/>
      <c r="E720" s="121"/>
      <c r="F720" s="121"/>
      <c r="G720" s="121"/>
      <c r="H720" s="121"/>
      <c r="I720" s="201">
        <v>153.6</v>
      </c>
    </row>
    <row r="721" spans="1:9" ht="59.25" customHeight="1">
      <c r="A721" s="169" t="s">
        <v>678</v>
      </c>
      <c r="B721" s="170">
        <v>111</v>
      </c>
      <c r="C721" s="103" t="s">
        <v>191</v>
      </c>
      <c r="D721" s="121" t="s">
        <v>679</v>
      </c>
      <c r="E721" s="121" t="s">
        <v>299</v>
      </c>
      <c r="F721" s="121" t="s">
        <v>300</v>
      </c>
      <c r="G721" s="121" t="s">
        <v>301</v>
      </c>
      <c r="H721" s="121"/>
      <c r="I721" s="201">
        <v>153.6</v>
      </c>
    </row>
    <row r="722" spans="1:9" ht="29.25" customHeight="1">
      <c r="A722" s="169" t="s">
        <v>680</v>
      </c>
      <c r="B722" s="170">
        <v>111</v>
      </c>
      <c r="C722" s="103" t="s">
        <v>191</v>
      </c>
      <c r="D722" s="121" t="s">
        <v>679</v>
      </c>
      <c r="E722" s="121" t="s">
        <v>258</v>
      </c>
      <c r="F722" s="121" t="s">
        <v>300</v>
      </c>
      <c r="G722" s="121" t="s">
        <v>301</v>
      </c>
      <c r="H722" s="121"/>
      <c r="I722" s="201">
        <v>153.6</v>
      </c>
    </row>
    <row r="723" spans="1:9" ht="30.75" customHeight="1">
      <c r="A723" s="210" t="s">
        <v>689</v>
      </c>
      <c r="B723" s="172">
        <v>111</v>
      </c>
      <c r="C723" s="105" t="s">
        <v>191</v>
      </c>
      <c r="D723" s="115" t="s">
        <v>679</v>
      </c>
      <c r="E723" s="115" t="s">
        <v>258</v>
      </c>
      <c r="F723" s="115" t="s">
        <v>424</v>
      </c>
      <c r="G723" s="115" t="s">
        <v>301</v>
      </c>
      <c r="H723" s="115"/>
      <c r="I723" s="203">
        <v>153.6</v>
      </c>
    </row>
    <row r="724" spans="1:9" s="120" customFormat="1" ht="32.25" customHeight="1">
      <c r="A724" s="168" t="s">
        <v>690</v>
      </c>
      <c r="B724" s="172">
        <v>111</v>
      </c>
      <c r="C724" s="105" t="s">
        <v>191</v>
      </c>
      <c r="D724" s="115" t="s">
        <v>679</v>
      </c>
      <c r="E724" s="115" t="s">
        <v>258</v>
      </c>
      <c r="F724" s="115" t="s">
        <v>424</v>
      </c>
      <c r="G724" s="115" t="s">
        <v>691</v>
      </c>
      <c r="H724" s="115"/>
      <c r="I724" s="203">
        <v>138.2</v>
      </c>
    </row>
    <row r="725" spans="1:9" s="120" customFormat="1" ht="32.25" customHeight="1">
      <c r="A725" s="168" t="s">
        <v>311</v>
      </c>
      <c r="B725" s="172">
        <v>111</v>
      </c>
      <c r="C725" s="105" t="s">
        <v>191</v>
      </c>
      <c r="D725" s="115" t="s">
        <v>679</v>
      </c>
      <c r="E725" s="115" t="s">
        <v>258</v>
      </c>
      <c r="F725" s="115" t="s">
        <v>424</v>
      </c>
      <c r="G725" s="115" t="s">
        <v>691</v>
      </c>
      <c r="H725" s="115" t="s">
        <v>312</v>
      </c>
      <c r="I725" s="203">
        <v>138.2</v>
      </c>
    </row>
    <row r="726" spans="1:9" s="120" customFormat="1" ht="27.75" customHeight="1">
      <c r="A726" s="168" t="s">
        <v>690</v>
      </c>
      <c r="B726" s="172">
        <v>111</v>
      </c>
      <c r="C726" s="105" t="s">
        <v>191</v>
      </c>
      <c r="D726" s="115" t="s">
        <v>679</v>
      </c>
      <c r="E726" s="115" t="s">
        <v>258</v>
      </c>
      <c r="F726" s="115" t="s">
        <v>424</v>
      </c>
      <c r="G726" s="115" t="s">
        <v>692</v>
      </c>
      <c r="H726" s="115"/>
      <c r="I726" s="203">
        <v>15.4</v>
      </c>
    </row>
    <row r="727" spans="1:9" s="120" customFormat="1" ht="28.5" customHeight="1">
      <c r="A727" s="168" t="s">
        <v>311</v>
      </c>
      <c r="B727" s="172">
        <v>111</v>
      </c>
      <c r="C727" s="105" t="s">
        <v>191</v>
      </c>
      <c r="D727" s="115" t="s">
        <v>679</v>
      </c>
      <c r="E727" s="115" t="s">
        <v>258</v>
      </c>
      <c r="F727" s="115" t="s">
        <v>424</v>
      </c>
      <c r="G727" s="115" t="s">
        <v>692</v>
      </c>
      <c r="H727" s="115" t="s">
        <v>312</v>
      </c>
      <c r="I727" s="203">
        <v>15.4</v>
      </c>
    </row>
    <row r="728" spans="1:9" s="120" customFormat="1" ht="16.5" customHeight="1">
      <c r="A728" s="344" t="s">
        <v>192</v>
      </c>
      <c r="B728" s="170">
        <v>111</v>
      </c>
      <c r="C728" s="103" t="s">
        <v>193</v>
      </c>
      <c r="D728" s="121"/>
      <c r="E728" s="121"/>
      <c r="F728" s="121"/>
      <c r="G728" s="121"/>
      <c r="H728" s="121"/>
      <c r="I728" s="201">
        <v>300</v>
      </c>
    </row>
    <row r="729" spans="1:9" s="120" customFormat="1" ht="16.5" customHeight="1">
      <c r="A729" s="169" t="s">
        <v>820</v>
      </c>
      <c r="B729" s="170">
        <v>111</v>
      </c>
      <c r="C729" s="103" t="s">
        <v>193</v>
      </c>
      <c r="D729" s="121" t="s">
        <v>821</v>
      </c>
      <c r="E729" s="121" t="s">
        <v>299</v>
      </c>
      <c r="F729" s="121" t="s">
        <v>300</v>
      </c>
      <c r="G729" s="121" t="s">
        <v>301</v>
      </c>
      <c r="H729" s="121"/>
      <c r="I729" s="201">
        <v>300</v>
      </c>
    </row>
    <row r="730" spans="1:9" s="120" customFormat="1" ht="17.25" customHeight="1">
      <c r="A730" s="168" t="s">
        <v>788</v>
      </c>
      <c r="B730" s="172">
        <v>111</v>
      </c>
      <c r="C730" s="105" t="s">
        <v>193</v>
      </c>
      <c r="D730" s="115" t="s">
        <v>821</v>
      </c>
      <c r="E730" s="115" t="s">
        <v>634</v>
      </c>
      <c r="F730" s="115" t="s">
        <v>300</v>
      </c>
      <c r="G730" s="115" t="s">
        <v>301</v>
      </c>
      <c r="H730" s="115"/>
      <c r="I730" s="203">
        <v>300</v>
      </c>
    </row>
    <row r="731" spans="1:9" s="120" customFormat="1" ht="15.75" customHeight="1">
      <c r="A731" s="210" t="s">
        <v>788</v>
      </c>
      <c r="B731" s="172">
        <v>111</v>
      </c>
      <c r="C731" s="105" t="s">
        <v>193</v>
      </c>
      <c r="D731" s="115" t="s">
        <v>821</v>
      </c>
      <c r="E731" s="115" t="s">
        <v>634</v>
      </c>
      <c r="F731" s="115" t="s">
        <v>298</v>
      </c>
      <c r="G731" s="115" t="s">
        <v>301</v>
      </c>
      <c r="H731" s="115"/>
      <c r="I731" s="203">
        <v>300</v>
      </c>
    </row>
    <row r="732" spans="1:9" s="120" customFormat="1" ht="30" customHeight="1">
      <c r="A732" s="168" t="s">
        <v>1348</v>
      </c>
      <c r="B732" s="172">
        <v>111</v>
      </c>
      <c r="C732" s="105" t="s">
        <v>193</v>
      </c>
      <c r="D732" s="115" t="s">
        <v>821</v>
      </c>
      <c r="E732" s="115" t="s">
        <v>634</v>
      </c>
      <c r="F732" s="115" t="s">
        <v>298</v>
      </c>
      <c r="G732" s="115" t="s">
        <v>1347</v>
      </c>
      <c r="H732" s="115"/>
      <c r="I732" s="203">
        <v>300</v>
      </c>
    </row>
    <row r="733" spans="1:9" s="120" customFormat="1" ht="15.75" customHeight="1">
      <c r="A733" s="171" t="s">
        <v>317</v>
      </c>
      <c r="B733" s="172">
        <v>111</v>
      </c>
      <c r="C733" s="105" t="s">
        <v>193</v>
      </c>
      <c r="D733" s="115" t="s">
        <v>821</v>
      </c>
      <c r="E733" s="115" t="s">
        <v>634</v>
      </c>
      <c r="F733" s="115" t="s">
        <v>298</v>
      </c>
      <c r="G733" s="115" t="s">
        <v>1347</v>
      </c>
      <c r="H733" s="115" t="s">
        <v>306</v>
      </c>
      <c r="I733" s="203">
        <v>300</v>
      </c>
    </row>
    <row r="734" spans="1:9" s="120" customFormat="1" ht="12.75" customHeight="1">
      <c r="A734" s="169" t="s">
        <v>972</v>
      </c>
      <c r="B734" s="170" t="s">
        <v>91</v>
      </c>
      <c r="C734" s="103" t="s">
        <v>195</v>
      </c>
      <c r="D734" s="121"/>
      <c r="E734" s="121"/>
      <c r="F734" s="121"/>
      <c r="G734" s="121"/>
      <c r="H734" s="121"/>
      <c r="I734" s="201">
        <v>18426.9</v>
      </c>
    </row>
    <row r="735" spans="1:9" s="120" customFormat="1" ht="18" customHeight="1">
      <c r="A735" s="169" t="s">
        <v>196</v>
      </c>
      <c r="B735" s="170" t="s">
        <v>91</v>
      </c>
      <c r="C735" s="103" t="s">
        <v>197</v>
      </c>
      <c r="D735" s="121"/>
      <c r="E735" s="121"/>
      <c r="F735" s="121"/>
      <c r="G735" s="121"/>
      <c r="H735" s="121"/>
      <c r="I735" s="201">
        <v>6510.9</v>
      </c>
    </row>
    <row r="736" spans="1:9" s="120" customFormat="1" ht="43.5" customHeight="1" hidden="1">
      <c r="A736" s="169" t="s">
        <v>325</v>
      </c>
      <c r="B736" s="170" t="s">
        <v>91</v>
      </c>
      <c r="C736" s="103" t="s">
        <v>197</v>
      </c>
      <c r="D736" s="121" t="s">
        <v>326</v>
      </c>
      <c r="E736" s="121" t="s">
        <v>299</v>
      </c>
      <c r="F736" s="121" t="s">
        <v>300</v>
      </c>
      <c r="G736" s="121" t="s">
        <v>301</v>
      </c>
      <c r="H736" s="121"/>
      <c r="I736" s="201">
        <v>0</v>
      </c>
    </row>
    <row r="737" spans="1:9" s="120" customFormat="1" ht="32.25" customHeight="1" hidden="1">
      <c r="A737" s="212" t="s">
        <v>333</v>
      </c>
      <c r="B737" s="170" t="s">
        <v>91</v>
      </c>
      <c r="C737" s="103" t="s">
        <v>197</v>
      </c>
      <c r="D737" s="121" t="s">
        <v>326</v>
      </c>
      <c r="E737" s="121" t="s">
        <v>262</v>
      </c>
      <c r="F737" s="121" t="s">
        <v>300</v>
      </c>
      <c r="G737" s="121" t="s">
        <v>301</v>
      </c>
      <c r="H737" s="121"/>
      <c r="I737" s="201">
        <v>0</v>
      </c>
    </row>
    <row r="738" spans="1:9" s="120" customFormat="1" ht="27.75" customHeight="1" hidden="1">
      <c r="A738" s="210" t="s">
        <v>334</v>
      </c>
      <c r="B738" s="172" t="s">
        <v>91</v>
      </c>
      <c r="C738" s="105" t="s">
        <v>197</v>
      </c>
      <c r="D738" s="115" t="s">
        <v>326</v>
      </c>
      <c r="E738" s="115" t="s">
        <v>262</v>
      </c>
      <c r="F738" s="115" t="s">
        <v>298</v>
      </c>
      <c r="G738" s="115" t="s">
        <v>301</v>
      </c>
      <c r="H738" s="115"/>
      <c r="I738" s="203">
        <v>0</v>
      </c>
    </row>
    <row r="739" spans="1:9" s="120" customFormat="1" ht="44.25" customHeight="1" hidden="1">
      <c r="A739" s="210" t="s">
        <v>335</v>
      </c>
      <c r="B739" s="172" t="s">
        <v>91</v>
      </c>
      <c r="C739" s="105" t="s">
        <v>197</v>
      </c>
      <c r="D739" s="115" t="s">
        <v>326</v>
      </c>
      <c r="E739" s="115" t="s">
        <v>262</v>
      </c>
      <c r="F739" s="115" t="s">
        <v>298</v>
      </c>
      <c r="G739" s="115" t="s">
        <v>336</v>
      </c>
      <c r="H739" s="115"/>
      <c r="I739" s="203">
        <v>0</v>
      </c>
    </row>
    <row r="740" spans="1:9" s="120" customFormat="1" ht="40.5" customHeight="1" hidden="1">
      <c r="A740" s="171" t="s">
        <v>317</v>
      </c>
      <c r="B740" s="172" t="s">
        <v>91</v>
      </c>
      <c r="C740" s="105" t="s">
        <v>197</v>
      </c>
      <c r="D740" s="115" t="s">
        <v>326</v>
      </c>
      <c r="E740" s="115" t="s">
        <v>262</v>
      </c>
      <c r="F740" s="115" t="s">
        <v>298</v>
      </c>
      <c r="G740" s="115" t="s">
        <v>336</v>
      </c>
      <c r="H740" s="115" t="s">
        <v>306</v>
      </c>
      <c r="I740" s="203"/>
    </row>
    <row r="741" spans="1:9" s="120" customFormat="1" ht="39.75" customHeight="1" hidden="1">
      <c r="A741" s="210" t="s">
        <v>335</v>
      </c>
      <c r="B741" s="172" t="s">
        <v>91</v>
      </c>
      <c r="C741" s="105" t="s">
        <v>197</v>
      </c>
      <c r="D741" s="115" t="s">
        <v>326</v>
      </c>
      <c r="E741" s="115" t="s">
        <v>262</v>
      </c>
      <c r="F741" s="115" t="s">
        <v>298</v>
      </c>
      <c r="G741" s="115" t="s">
        <v>337</v>
      </c>
      <c r="H741" s="115"/>
      <c r="I741" s="203">
        <v>0</v>
      </c>
    </row>
    <row r="742" spans="1:9" s="116" customFormat="1" ht="51" customHeight="1" hidden="1">
      <c r="A742" s="171" t="s">
        <v>317</v>
      </c>
      <c r="B742" s="172" t="s">
        <v>91</v>
      </c>
      <c r="C742" s="105" t="s">
        <v>197</v>
      </c>
      <c r="D742" s="115" t="s">
        <v>326</v>
      </c>
      <c r="E742" s="115" t="s">
        <v>262</v>
      </c>
      <c r="F742" s="115" t="s">
        <v>298</v>
      </c>
      <c r="G742" s="115" t="s">
        <v>337</v>
      </c>
      <c r="H742" s="115" t="s">
        <v>306</v>
      </c>
      <c r="I742" s="203"/>
    </row>
    <row r="743" spans="1:9" s="116" customFormat="1" ht="18" customHeight="1">
      <c r="A743" s="169" t="s">
        <v>820</v>
      </c>
      <c r="B743" s="170" t="s">
        <v>91</v>
      </c>
      <c r="C743" s="103" t="s">
        <v>197</v>
      </c>
      <c r="D743" s="121" t="s">
        <v>821</v>
      </c>
      <c r="E743" s="121" t="s">
        <v>299</v>
      </c>
      <c r="F743" s="121" t="s">
        <v>300</v>
      </c>
      <c r="G743" s="121" t="s">
        <v>301</v>
      </c>
      <c r="H743" s="121"/>
      <c r="I743" s="201">
        <v>6510.9</v>
      </c>
    </row>
    <row r="744" spans="1:9" s="120" customFormat="1" ht="18" customHeight="1">
      <c r="A744" s="212" t="s">
        <v>788</v>
      </c>
      <c r="B744" s="170" t="s">
        <v>91</v>
      </c>
      <c r="C744" s="103" t="s">
        <v>197</v>
      </c>
      <c r="D744" s="121" t="s">
        <v>821</v>
      </c>
      <c r="E744" s="121" t="s">
        <v>634</v>
      </c>
      <c r="F744" s="121" t="s">
        <v>300</v>
      </c>
      <c r="G744" s="121" t="s">
        <v>301</v>
      </c>
      <c r="H744" s="121"/>
      <c r="I744" s="201">
        <v>6510.9</v>
      </c>
    </row>
    <row r="745" spans="1:9" s="120" customFormat="1" ht="18.75" customHeight="1">
      <c r="A745" s="210" t="s">
        <v>788</v>
      </c>
      <c r="B745" s="172" t="s">
        <v>91</v>
      </c>
      <c r="C745" s="105" t="s">
        <v>197</v>
      </c>
      <c r="D745" s="115" t="s">
        <v>821</v>
      </c>
      <c r="E745" s="115" t="s">
        <v>634</v>
      </c>
      <c r="F745" s="115" t="s">
        <v>298</v>
      </c>
      <c r="G745" s="115" t="s">
        <v>301</v>
      </c>
      <c r="H745" s="115"/>
      <c r="I745" s="203">
        <v>6510.9</v>
      </c>
    </row>
    <row r="746" spans="1:9" s="120" customFormat="1" ht="55.5" customHeight="1">
      <c r="A746" s="210" t="s">
        <v>335</v>
      </c>
      <c r="B746" s="172" t="s">
        <v>91</v>
      </c>
      <c r="C746" s="105" t="s">
        <v>197</v>
      </c>
      <c r="D746" s="115" t="s">
        <v>821</v>
      </c>
      <c r="E746" s="115" t="s">
        <v>634</v>
      </c>
      <c r="F746" s="115" t="s">
        <v>298</v>
      </c>
      <c r="G746" s="115" t="s">
        <v>337</v>
      </c>
      <c r="H746" s="115"/>
      <c r="I746" s="203">
        <v>6510.9</v>
      </c>
    </row>
    <row r="747" spans="1:9" s="120" customFormat="1" ht="17.25" customHeight="1">
      <c r="A747" s="171" t="s">
        <v>317</v>
      </c>
      <c r="B747" s="172" t="s">
        <v>91</v>
      </c>
      <c r="C747" s="105" t="s">
        <v>197</v>
      </c>
      <c r="D747" s="115" t="s">
        <v>821</v>
      </c>
      <c r="E747" s="115" t="s">
        <v>634</v>
      </c>
      <c r="F747" s="115" t="s">
        <v>298</v>
      </c>
      <c r="G747" s="115" t="s">
        <v>337</v>
      </c>
      <c r="H747" s="115" t="s">
        <v>306</v>
      </c>
      <c r="I747" s="203">
        <v>6510.9</v>
      </c>
    </row>
    <row r="748" spans="1:9" s="120" customFormat="1" ht="54" customHeight="1" hidden="1">
      <c r="A748" s="171" t="s">
        <v>866</v>
      </c>
      <c r="B748" s="172">
        <v>111</v>
      </c>
      <c r="C748" s="105" t="s">
        <v>197</v>
      </c>
      <c r="D748" s="115" t="s">
        <v>821</v>
      </c>
      <c r="E748" s="115" t="s">
        <v>634</v>
      </c>
      <c r="F748" s="115" t="s">
        <v>298</v>
      </c>
      <c r="G748" s="115" t="s">
        <v>867</v>
      </c>
      <c r="H748" s="115"/>
      <c r="I748" s="203">
        <v>0</v>
      </c>
    </row>
    <row r="749" spans="1:9" s="120" customFormat="1" ht="21" customHeight="1" hidden="1">
      <c r="A749" s="171" t="s">
        <v>317</v>
      </c>
      <c r="B749" s="172">
        <v>111</v>
      </c>
      <c r="C749" s="105" t="s">
        <v>197</v>
      </c>
      <c r="D749" s="115" t="s">
        <v>821</v>
      </c>
      <c r="E749" s="115" t="s">
        <v>634</v>
      </c>
      <c r="F749" s="115" t="s">
        <v>298</v>
      </c>
      <c r="G749" s="115" t="s">
        <v>867</v>
      </c>
      <c r="H749" s="115" t="s">
        <v>306</v>
      </c>
      <c r="I749" s="203"/>
    </row>
    <row r="750" spans="1:9" s="120" customFormat="1" ht="20.25" customHeight="1">
      <c r="A750" s="169" t="s">
        <v>198</v>
      </c>
      <c r="B750" s="170" t="s">
        <v>91</v>
      </c>
      <c r="C750" s="103" t="s">
        <v>199</v>
      </c>
      <c r="D750" s="121"/>
      <c r="E750" s="121"/>
      <c r="F750" s="121"/>
      <c r="G750" s="121"/>
      <c r="H750" s="121"/>
      <c r="I750" s="201">
        <v>2263.1000000000004</v>
      </c>
    </row>
    <row r="751" spans="1:9" s="120" customFormat="1" ht="59.25" customHeight="1">
      <c r="A751" s="169" t="s">
        <v>297</v>
      </c>
      <c r="B751" s="170" t="s">
        <v>91</v>
      </c>
      <c r="C751" s="103" t="s">
        <v>199</v>
      </c>
      <c r="D751" s="121" t="s">
        <v>298</v>
      </c>
      <c r="E751" s="121" t="s">
        <v>299</v>
      </c>
      <c r="F751" s="121" t="s">
        <v>300</v>
      </c>
      <c r="G751" s="121" t="s">
        <v>301</v>
      </c>
      <c r="H751" s="121"/>
      <c r="I751" s="201">
        <v>2043.1000000000001</v>
      </c>
    </row>
    <row r="752" spans="1:9" s="120" customFormat="1" ht="44.25" customHeight="1">
      <c r="A752" s="212" t="s">
        <v>302</v>
      </c>
      <c r="B752" s="170" t="s">
        <v>91</v>
      </c>
      <c r="C752" s="103" t="s">
        <v>199</v>
      </c>
      <c r="D752" s="121" t="s">
        <v>298</v>
      </c>
      <c r="E752" s="121" t="s">
        <v>258</v>
      </c>
      <c r="F752" s="121" t="s">
        <v>300</v>
      </c>
      <c r="G752" s="121" t="s">
        <v>301</v>
      </c>
      <c r="H752" s="121"/>
      <c r="I752" s="201">
        <v>758.3</v>
      </c>
    </row>
    <row r="753" spans="1:9" s="120" customFormat="1" ht="57" customHeight="1">
      <c r="A753" s="210" t="s">
        <v>303</v>
      </c>
      <c r="B753" s="172" t="s">
        <v>91</v>
      </c>
      <c r="C753" s="105" t="s">
        <v>199</v>
      </c>
      <c r="D753" s="115" t="s">
        <v>298</v>
      </c>
      <c r="E753" s="115" t="s">
        <v>258</v>
      </c>
      <c r="F753" s="115" t="s">
        <v>298</v>
      </c>
      <c r="G753" s="115" t="s">
        <v>301</v>
      </c>
      <c r="H753" s="115"/>
      <c r="I753" s="203">
        <v>758.3</v>
      </c>
    </row>
    <row r="754" spans="1:9" s="120" customFormat="1" ht="43.5" customHeight="1">
      <c r="A754" s="178" t="s">
        <v>907</v>
      </c>
      <c r="B754" s="172" t="s">
        <v>91</v>
      </c>
      <c r="C754" s="105" t="s">
        <v>199</v>
      </c>
      <c r="D754" s="115" t="s">
        <v>298</v>
      </c>
      <c r="E754" s="115" t="s">
        <v>258</v>
      </c>
      <c r="F754" s="115" t="s">
        <v>298</v>
      </c>
      <c r="G754" s="115" t="s">
        <v>304</v>
      </c>
      <c r="H754" s="115"/>
      <c r="I754" s="203">
        <v>400</v>
      </c>
    </row>
    <row r="755" spans="1:9" s="120" customFormat="1" ht="21" customHeight="1">
      <c r="A755" s="173" t="s">
        <v>305</v>
      </c>
      <c r="B755" s="172" t="s">
        <v>91</v>
      </c>
      <c r="C755" s="105" t="s">
        <v>199</v>
      </c>
      <c r="D755" s="115" t="s">
        <v>298</v>
      </c>
      <c r="E755" s="115" t="s">
        <v>258</v>
      </c>
      <c r="F755" s="115" t="s">
        <v>298</v>
      </c>
      <c r="G755" s="115" t="s">
        <v>304</v>
      </c>
      <c r="H755" s="115" t="s">
        <v>306</v>
      </c>
      <c r="I755" s="203">
        <v>400</v>
      </c>
    </row>
    <row r="756" spans="1:9" s="120" customFormat="1" ht="42" customHeight="1" hidden="1">
      <c r="A756" s="178" t="s">
        <v>307</v>
      </c>
      <c r="B756" s="172">
        <v>111</v>
      </c>
      <c r="C756" s="105" t="s">
        <v>199</v>
      </c>
      <c r="D756" s="115" t="s">
        <v>298</v>
      </c>
      <c r="E756" s="115" t="s">
        <v>258</v>
      </c>
      <c r="F756" s="115" t="s">
        <v>298</v>
      </c>
      <c r="G756" s="115" t="s">
        <v>308</v>
      </c>
      <c r="H756" s="115"/>
      <c r="I756" s="203">
        <v>0</v>
      </c>
    </row>
    <row r="757" spans="1:9" s="120" customFormat="1" ht="21" customHeight="1" hidden="1">
      <c r="A757" s="173" t="s">
        <v>305</v>
      </c>
      <c r="B757" s="172">
        <v>111</v>
      </c>
      <c r="C757" s="105" t="s">
        <v>199</v>
      </c>
      <c r="D757" s="115" t="s">
        <v>298</v>
      </c>
      <c r="E757" s="115" t="s">
        <v>258</v>
      </c>
      <c r="F757" s="115" t="s">
        <v>298</v>
      </c>
      <c r="G757" s="115" t="s">
        <v>308</v>
      </c>
      <c r="H757" s="115" t="s">
        <v>306</v>
      </c>
      <c r="I757" s="203">
        <v>0</v>
      </c>
    </row>
    <row r="758" spans="1:9" s="120" customFormat="1" ht="42" customHeight="1">
      <c r="A758" s="173" t="s">
        <v>1067</v>
      </c>
      <c r="B758" s="172">
        <v>111</v>
      </c>
      <c r="C758" s="105" t="s">
        <v>199</v>
      </c>
      <c r="D758" s="115" t="s">
        <v>298</v>
      </c>
      <c r="E758" s="115" t="s">
        <v>258</v>
      </c>
      <c r="F758" s="115" t="s">
        <v>298</v>
      </c>
      <c r="G758" s="115" t="s">
        <v>1066</v>
      </c>
      <c r="H758" s="115"/>
      <c r="I758" s="203">
        <v>358.3</v>
      </c>
    </row>
    <row r="759" spans="1:9" s="120" customFormat="1" ht="21" customHeight="1">
      <c r="A759" s="173" t="s">
        <v>305</v>
      </c>
      <c r="B759" s="172">
        <v>111</v>
      </c>
      <c r="C759" s="105" t="s">
        <v>199</v>
      </c>
      <c r="D759" s="115" t="s">
        <v>298</v>
      </c>
      <c r="E759" s="115" t="s">
        <v>258</v>
      </c>
      <c r="F759" s="115" t="s">
        <v>298</v>
      </c>
      <c r="G759" s="115" t="s">
        <v>1066</v>
      </c>
      <c r="H759" s="115" t="s">
        <v>306</v>
      </c>
      <c r="I759" s="203">
        <v>358.3</v>
      </c>
    </row>
    <row r="760" spans="1:9" s="120" customFormat="1" ht="33" customHeight="1" hidden="1">
      <c r="A760" s="223" t="s">
        <v>313</v>
      </c>
      <c r="B760" s="170" t="s">
        <v>91</v>
      </c>
      <c r="C760" s="103" t="s">
        <v>199</v>
      </c>
      <c r="D760" s="121" t="s">
        <v>298</v>
      </c>
      <c r="E760" s="121" t="s">
        <v>260</v>
      </c>
      <c r="F760" s="121" t="s">
        <v>300</v>
      </c>
      <c r="G760" s="121" t="s">
        <v>301</v>
      </c>
      <c r="H760" s="121"/>
      <c r="I760" s="201">
        <v>0</v>
      </c>
    </row>
    <row r="761" spans="1:9" s="120" customFormat="1" ht="30" customHeight="1" hidden="1">
      <c r="A761" s="171" t="s">
        <v>314</v>
      </c>
      <c r="B761" s="172" t="s">
        <v>91</v>
      </c>
      <c r="C761" s="105" t="s">
        <v>199</v>
      </c>
      <c r="D761" s="115" t="s">
        <v>298</v>
      </c>
      <c r="E761" s="115" t="s">
        <v>260</v>
      </c>
      <c r="F761" s="115" t="s">
        <v>298</v>
      </c>
      <c r="G761" s="115" t="s">
        <v>301</v>
      </c>
      <c r="H761" s="115"/>
      <c r="I761" s="203">
        <v>0</v>
      </c>
    </row>
    <row r="762" spans="1:9" s="120" customFormat="1" ht="33" customHeight="1" hidden="1">
      <c r="A762" s="171" t="s">
        <v>973</v>
      </c>
      <c r="B762" s="172" t="s">
        <v>91</v>
      </c>
      <c r="C762" s="105" t="s">
        <v>199</v>
      </c>
      <c r="D762" s="115" t="s">
        <v>298</v>
      </c>
      <c r="E762" s="115" t="s">
        <v>260</v>
      </c>
      <c r="F762" s="115" t="s">
        <v>298</v>
      </c>
      <c r="G762" s="115" t="s">
        <v>316</v>
      </c>
      <c r="H762" s="115"/>
      <c r="I762" s="203">
        <v>0</v>
      </c>
    </row>
    <row r="763" spans="1:9" s="120" customFormat="1" ht="33" customHeight="1" hidden="1">
      <c r="A763" s="171" t="s">
        <v>317</v>
      </c>
      <c r="B763" s="172" t="s">
        <v>91</v>
      </c>
      <c r="C763" s="105" t="s">
        <v>199</v>
      </c>
      <c r="D763" s="115" t="s">
        <v>298</v>
      </c>
      <c r="E763" s="115" t="s">
        <v>260</v>
      </c>
      <c r="F763" s="115" t="s">
        <v>298</v>
      </c>
      <c r="G763" s="115" t="s">
        <v>316</v>
      </c>
      <c r="H763" s="115" t="s">
        <v>306</v>
      </c>
      <c r="I763" s="203"/>
    </row>
    <row r="764" spans="1:9" s="116" customFormat="1" ht="30.75" customHeight="1" hidden="1">
      <c r="A764" s="171" t="s">
        <v>318</v>
      </c>
      <c r="B764" s="172">
        <v>111</v>
      </c>
      <c r="C764" s="105" t="s">
        <v>199</v>
      </c>
      <c r="D764" s="115" t="s">
        <v>298</v>
      </c>
      <c r="E764" s="115" t="s">
        <v>260</v>
      </c>
      <c r="F764" s="115" t="s">
        <v>298</v>
      </c>
      <c r="G764" s="115" t="s">
        <v>319</v>
      </c>
      <c r="H764" s="115"/>
      <c r="I764" s="203">
        <v>0</v>
      </c>
    </row>
    <row r="765" spans="1:9" s="116" customFormat="1" ht="33" customHeight="1" hidden="1">
      <c r="A765" s="171" t="s">
        <v>317</v>
      </c>
      <c r="B765" s="172">
        <v>111</v>
      </c>
      <c r="C765" s="105" t="s">
        <v>199</v>
      </c>
      <c r="D765" s="115" t="s">
        <v>298</v>
      </c>
      <c r="E765" s="115" t="s">
        <v>260</v>
      </c>
      <c r="F765" s="115" t="s">
        <v>298</v>
      </c>
      <c r="G765" s="115" t="s">
        <v>319</v>
      </c>
      <c r="H765" s="115" t="s">
        <v>306</v>
      </c>
      <c r="I765" s="203"/>
    </row>
    <row r="766" spans="1:9" s="120" customFormat="1" ht="30" customHeight="1" hidden="1">
      <c r="A766" s="171" t="s">
        <v>282</v>
      </c>
      <c r="B766" s="172" t="s">
        <v>91</v>
      </c>
      <c r="C766" s="105" t="s">
        <v>199</v>
      </c>
      <c r="D766" s="115" t="s">
        <v>298</v>
      </c>
      <c r="E766" s="115" t="s">
        <v>260</v>
      </c>
      <c r="F766" s="115" t="s">
        <v>298</v>
      </c>
      <c r="G766" s="115" t="s">
        <v>320</v>
      </c>
      <c r="H766" s="115"/>
      <c r="I766" s="203">
        <v>0</v>
      </c>
    </row>
    <row r="767" spans="1:9" s="120" customFormat="1" ht="21.75" customHeight="1" hidden="1">
      <c r="A767" s="171" t="s">
        <v>317</v>
      </c>
      <c r="B767" s="172" t="s">
        <v>91</v>
      </c>
      <c r="C767" s="105" t="s">
        <v>199</v>
      </c>
      <c r="D767" s="115" t="s">
        <v>298</v>
      </c>
      <c r="E767" s="115" t="s">
        <v>260</v>
      </c>
      <c r="F767" s="115" t="s">
        <v>298</v>
      </c>
      <c r="G767" s="115" t="s">
        <v>320</v>
      </c>
      <c r="H767" s="115" t="s">
        <v>306</v>
      </c>
      <c r="I767" s="203"/>
    </row>
    <row r="768" spans="1:9" s="120" customFormat="1" ht="21.75" customHeight="1">
      <c r="A768" s="223" t="s">
        <v>321</v>
      </c>
      <c r="B768" s="170" t="s">
        <v>91</v>
      </c>
      <c r="C768" s="103" t="s">
        <v>199</v>
      </c>
      <c r="D768" s="121" t="s">
        <v>298</v>
      </c>
      <c r="E768" s="121" t="s">
        <v>262</v>
      </c>
      <c r="F768" s="121" t="s">
        <v>300</v>
      </c>
      <c r="G768" s="121" t="s">
        <v>301</v>
      </c>
      <c r="H768" s="121"/>
      <c r="I768" s="201">
        <v>1284.8000000000002</v>
      </c>
    </row>
    <row r="769" spans="1:9" s="120" customFormat="1" ht="44.25" customHeight="1">
      <c r="A769" s="171" t="s">
        <v>908</v>
      </c>
      <c r="B769" s="172" t="s">
        <v>91</v>
      </c>
      <c r="C769" s="105" t="s">
        <v>199</v>
      </c>
      <c r="D769" s="115" t="s">
        <v>298</v>
      </c>
      <c r="E769" s="115" t="s">
        <v>262</v>
      </c>
      <c r="F769" s="115" t="s">
        <v>298</v>
      </c>
      <c r="G769" s="115" t="s">
        <v>301</v>
      </c>
      <c r="H769" s="115"/>
      <c r="I769" s="203">
        <v>1284.8000000000002</v>
      </c>
    </row>
    <row r="770" spans="1:9" ht="43.5" customHeight="1">
      <c r="A770" s="171" t="s">
        <v>282</v>
      </c>
      <c r="B770" s="172" t="s">
        <v>91</v>
      </c>
      <c r="C770" s="105" t="s">
        <v>199</v>
      </c>
      <c r="D770" s="115" t="s">
        <v>298</v>
      </c>
      <c r="E770" s="115" t="s">
        <v>262</v>
      </c>
      <c r="F770" s="115" t="s">
        <v>298</v>
      </c>
      <c r="G770" s="115" t="s">
        <v>320</v>
      </c>
      <c r="H770" s="115"/>
      <c r="I770" s="203">
        <v>1024.6000000000001</v>
      </c>
    </row>
    <row r="771" spans="1:9" ht="18" customHeight="1">
      <c r="A771" s="171" t="s">
        <v>317</v>
      </c>
      <c r="B771" s="172" t="s">
        <v>91</v>
      </c>
      <c r="C771" s="105" t="s">
        <v>199</v>
      </c>
      <c r="D771" s="115" t="s">
        <v>298</v>
      </c>
      <c r="E771" s="115" t="s">
        <v>262</v>
      </c>
      <c r="F771" s="115" t="s">
        <v>298</v>
      </c>
      <c r="G771" s="115" t="s">
        <v>320</v>
      </c>
      <c r="H771" s="115" t="s">
        <v>306</v>
      </c>
      <c r="I771" s="203">
        <v>1024.6000000000001</v>
      </c>
    </row>
    <row r="772" spans="1:9" ht="17.25" customHeight="1">
      <c r="A772" s="171" t="s">
        <v>323</v>
      </c>
      <c r="B772" s="172">
        <v>111</v>
      </c>
      <c r="C772" s="105" t="s">
        <v>199</v>
      </c>
      <c r="D772" s="115" t="s">
        <v>298</v>
      </c>
      <c r="E772" s="115" t="s">
        <v>262</v>
      </c>
      <c r="F772" s="115" t="s">
        <v>298</v>
      </c>
      <c r="G772" s="115" t="s">
        <v>324</v>
      </c>
      <c r="H772" s="115"/>
      <c r="I772" s="203">
        <v>260.2</v>
      </c>
    </row>
    <row r="773" spans="1:9" ht="16.5" customHeight="1">
      <c r="A773" s="171" t="s">
        <v>317</v>
      </c>
      <c r="B773" s="172">
        <v>111</v>
      </c>
      <c r="C773" s="105" t="s">
        <v>199</v>
      </c>
      <c r="D773" s="115" t="s">
        <v>298</v>
      </c>
      <c r="E773" s="115" t="s">
        <v>262</v>
      </c>
      <c r="F773" s="115" t="s">
        <v>298</v>
      </c>
      <c r="G773" s="115" t="s">
        <v>324</v>
      </c>
      <c r="H773" s="115" t="s">
        <v>306</v>
      </c>
      <c r="I773" s="203">
        <v>260.2</v>
      </c>
    </row>
    <row r="774" spans="1:9" s="143" customFormat="1" ht="16.5" customHeight="1">
      <c r="A774" s="169" t="s">
        <v>820</v>
      </c>
      <c r="B774" s="170">
        <v>111</v>
      </c>
      <c r="C774" s="103" t="s">
        <v>199</v>
      </c>
      <c r="D774" s="121" t="s">
        <v>821</v>
      </c>
      <c r="E774" s="121" t="s">
        <v>299</v>
      </c>
      <c r="F774" s="121" t="s">
        <v>300</v>
      </c>
      <c r="G774" s="121" t="s">
        <v>301</v>
      </c>
      <c r="H774" s="121"/>
      <c r="I774" s="201">
        <v>220</v>
      </c>
    </row>
    <row r="775" spans="1:9" s="143" customFormat="1" ht="16.5" customHeight="1">
      <c r="A775" s="212" t="s">
        <v>788</v>
      </c>
      <c r="B775" s="170">
        <v>111</v>
      </c>
      <c r="C775" s="103" t="s">
        <v>199</v>
      </c>
      <c r="D775" s="121" t="s">
        <v>821</v>
      </c>
      <c r="E775" s="121" t="s">
        <v>634</v>
      </c>
      <c r="F775" s="121" t="s">
        <v>300</v>
      </c>
      <c r="G775" s="121" t="s">
        <v>301</v>
      </c>
      <c r="H775" s="121"/>
      <c r="I775" s="201">
        <v>220</v>
      </c>
    </row>
    <row r="776" spans="1:9" ht="16.5" customHeight="1">
      <c r="A776" s="168" t="s">
        <v>788</v>
      </c>
      <c r="B776" s="172">
        <v>111</v>
      </c>
      <c r="C776" s="105" t="s">
        <v>199</v>
      </c>
      <c r="D776" s="115" t="s">
        <v>821</v>
      </c>
      <c r="E776" s="115" t="s">
        <v>634</v>
      </c>
      <c r="F776" s="115" t="s">
        <v>298</v>
      </c>
      <c r="G776" s="115" t="s">
        <v>301</v>
      </c>
      <c r="H776" s="115"/>
      <c r="I776" s="203">
        <v>220</v>
      </c>
    </row>
    <row r="777" spans="1:9" ht="44.25" customHeight="1">
      <c r="A777" s="168" t="s">
        <v>280</v>
      </c>
      <c r="B777" s="172">
        <v>111</v>
      </c>
      <c r="C777" s="105" t="s">
        <v>199</v>
      </c>
      <c r="D777" s="115" t="s">
        <v>821</v>
      </c>
      <c r="E777" s="115" t="s">
        <v>634</v>
      </c>
      <c r="F777" s="115" t="s">
        <v>298</v>
      </c>
      <c r="G777" s="115" t="s">
        <v>304</v>
      </c>
      <c r="H777" s="115"/>
      <c r="I777" s="203">
        <v>220</v>
      </c>
    </row>
    <row r="778" spans="1:9" ht="16.5" customHeight="1">
      <c r="A778" s="173" t="s">
        <v>305</v>
      </c>
      <c r="B778" s="172">
        <v>111</v>
      </c>
      <c r="C778" s="105" t="s">
        <v>199</v>
      </c>
      <c r="D778" s="115" t="s">
        <v>821</v>
      </c>
      <c r="E778" s="115" t="s">
        <v>634</v>
      </c>
      <c r="F778" s="115" t="s">
        <v>298</v>
      </c>
      <c r="G778" s="115" t="s">
        <v>304</v>
      </c>
      <c r="H778" s="115" t="s">
        <v>306</v>
      </c>
      <c r="I778" s="203">
        <v>220</v>
      </c>
    </row>
    <row r="779" spans="1:9" ht="15" customHeight="1">
      <c r="A779" s="223" t="s">
        <v>200</v>
      </c>
      <c r="B779" s="170">
        <v>111</v>
      </c>
      <c r="C779" s="103" t="s">
        <v>201</v>
      </c>
      <c r="D779" s="121"/>
      <c r="E779" s="121"/>
      <c r="F779" s="121"/>
      <c r="G779" s="121"/>
      <c r="H779" s="121"/>
      <c r="I779" s="201">
        <v>9152.9</v>
      </c>
    </row>
    <row r="780" spans="1:9" ht="57" customHeight="1">
      <c r="A780" s="169" t="s">
        <v>297</v>
      </c>
      <c r="B780" s="170" t="s">
        <v>91</v>
      </c>
      <c r="C780" s="103" t="s">
        <v>201</v>
      </c>
      <c r="D780" s="121" t="s">
        <v>298</v>
      </c>
      <c r="E780" s="121" t="s">
        <v>299</v>
      </c>
      <c r="F780" s="121" t="s">
        <v>300</v>
      </c>
      <c r="G780" s="121" t="s">
        <v>301</v>
      </c>
      <c r="H780" s="121"/>
      <c r="I780" s="201">
        <v>750</v>
      </c>
    </row>
    <row r="781" spans="1:9" ht="30" customHeight="1">
      <c r="A781" s="212" t="s">
        <v>302</v>
      </c>
      <c r="B781" s="170" t="s">
        <v>91</v>
      </c>
      <c r="C781" s="103" t="s">
        <v>201</v>
      </c>
      <c r="D781" s="121" t="s">
        <v>298</v>
      </c>
      <c r="E781" s="121" t="s">
        <v>258</v>
      </c>
      <c r="F781" s="121" t="s">
        <v>300</v>
      </c>
      <c r="G781" s="121" t="s">
        <v>301</v>
      </c>
      <c r="H781" s="121"/>
      <c r="I781" s="201">
        <v>750</v>
      </c>
    </row>
    <row r="782" spans="1:9" ht="54" customHeight="1">
      <c r="A782" s="210" t="s">
        <v>303</v>
      </c>
      <c r="B782" s="172" t="s">
        <v>91</v>
      </c>
      <c r="C782" s="105" t="s">
        <v>201</v>
      </c>
      <c r="D782" s="115" t="s">
        <v>298</v>
      </c>
      <c r="E782" s="115" t="s">
        <v>258</v>
      </c>
      <c r="F782" s="115" t="s">
        <v>298</v>
      </c>
      <c r="G782" s="115" t="s">
        <v>301</v>
      </c>
      <c r="H782" s="121"/>
      <c r="I782" s="203">
        <v>750</v>
      </c>
    </row>
    <row r="783" spans="1:9" ht="42" customHeight="1">
      <c r="A783" s="178" t="s">
        <v>307</v>
      </c>
      <c r="B783" s="172">
        <v>111</v>
      </c>
      <c r="C783" s="105" t="s">
        <v>201</v>
      </c>
      <c r="D783" s="115" t="s">
        <v>298</v>
      </c>
      <c r="E783" s="115" t="s">
        <v>258</v>
      </c>
      <c r="F783" s="115" t="s">
        <v>298</v>
      </c>
      <c r="G783" s="115" t="s">
        <v>308</v>
      </c>
      <c r="H783" s="115"/>
      <c r="I783" s="203">
        <v>750</v>
      </c>
    </row>
    <row r="784" spans="1:9" ht="16.5" customHeight="1">
      <c r="A784" s="173" t="s">
        <v>305</v>
      </c>
      <c r="B784" s="172">
        <v>111</v>
      </c>
      <c r="C784" s="105" t="s">
        <v>201</v>
      </c>
      <c r="D784" s="115" t="s">
        <v>298</v>
      </c>
      <c r="E784" s="115" t="s">
        <v>258</v>
      </c>
      <c r="F784" s="115" t="s">
        <v>298</v>
      </c>
      <c r="G784" s="115" t="s">
        <v>308</v>
      </c>
      <c r="H784" s="115" t="s">
        <v>306</v>
      </c>
      <c r="I784" s="203">
        <v>750</v>
      </c>
    </row>
    <row r="785" spans="1:9" ht="15.75" customHeight="1">
      <c r="A785" s="169" t="s">
        <v>820</v>
      </c>
      <c r="B785" s="170">
        <v>111</v>
      </c>
      <c r="C785" s="103" t="s">
        <v>201</v>
      </c>
      <c r="D785" s="121" t="s">
        <v>821</v>
      </c>
      <c r="E785" s="121" t="s">
        <v>299</v>
      </c>
      <c r="F785" s="121" t="s">
        <v>300</v>
      </c>
      <c r="G785" s="121" t="s">
        <v>301</v>
      </c>
      <c r="H785" s="121"/>
      <c r="I785" s="201">
        <v>8402.9</v>
      </c>
    </row>
    <row r="786" spans="1:9" ht="15.75" customHeight="1">
      <c r="A786" s="169" t="s">
        <v>788</v>
      </c>
      <c r="B786" s="170">
        <v>111</v>
      </c>
      <c r="C786" s="103" t="s">
        <v>201</v>
      </c>
      <c r="D786" s="121" t="s">
        <v>821</v>
      </c>
      <c r="E786" s="121" t="s">
        <v>634</v>
      </c>
      <c r="F786" s="121" t="s">
        <v>300</v>
      </c>
      <c r="G786" s="121" t="s">
        <v>301</v>
      </c>
      <c r="H786" s="121"/>
      <c r="I786" s="201">
        <v>8402.9</v>
      </c>
    </row>
    <row r="787" spans="1:9" ht="18" customHeight="1">
      <c r="A787" s="210" t="s">
        <v>788</v>
      </c>
      <c r="B787" s="172">
        <v>111</v>
      </c>
      <c r="C787" s="105" t="s">
        <v>201</v>
      </c>
      <c r="D787" s="115" t="s">
        <v>821</v>
      </c>
      <c r="E787" s="115" t="s">
        <v>634</v>
      </c>
      <c r="F787" s="115" t="s">
        <v>298</v>
      </c>
      <c r="G787" s="115" t="s">
        <v>301</v>
      </c>
      <c r="H787" s="115"/>
      <c r="I787" s="203">
        <v>8402.9</v>
      </c>
    </row>
    <row r="788" spans="1:9" s="143" customFormat="1" ht="46.5" customHeight="1">
      <c r="A788" s="168" t="s">
        <v>413</v>
      </c>
      <c r="B788" s="172">
        <v>111</v>
      </c>
      <c r="C788" s="105" t="s">
        <v>201</v>
      </c>
      <c r="D788" s="115" t="s">
        <v>821</v>
      </c>
      <c r="E788" s="115" t="s">
        <v>634</v>
      </c>
      <c r="F788" s="115" t="s">
        <v>298</v>
      </c>
      <c r="G788" s="115" t="s">
        <v>414</v>
      </c>
      <c r="H788" s="115"/>
      <c r="I788" s="203">
        <v>1442</v>
      </c>
    </row>
    <row r="789" spans="1:9" s="143" customFormat="1" ht="18.75" customHeight="1">
      <c r="A789" s="171" t="s">
        <v>317</v>
      </c>
      <c r="B789" s="172">
        <v>111</v>
      </c>
      <c r="C789" s="105" t="s">
        <v>201</v>
      </c>
      <c r="D789" s="115" t="s">
        <v>821</v>
      </c>
      <c r="E789" s="115" t="s">
        <v>634</v>
      </c>
      <c r="F789" s="115" t="s">
        <v>298</v>
      </c>
      <c r="G789" s="115" t="s">
        <v>414</v>
      </c>
      <c r="H789" s="115" t="s">
        <v>306</v>
      </c>
      <c r="I789" s="203">
        <v>1442</v>
      </c>
    </row>
    <row r="790" spans="1:9" s="143" customFormat="1" ht="28.5" customHeight="1">
      <c r="A790" s="173" t="s">
        <v>870</v>
      </c>
      <c r="B790" s="172">
        <v>111</v>
      </c>
      <c r="C790" s="105" t="s">
        <v>201</v>
      </c>
      <c r="D790" s="115" t="s">
        <v>821</v>
      </c>
      <c r="E790" s="115" t="s">
        <v>634</v>
      </c>
      <c r="F790" s="115" t="s">
        <v>298</v>
      </c>
      <c r="G790" s="115" t="s">
        <v>871</v>
      </c>
      <c r="H790" s="115"/>
      <c r="I790" s="203">
        <v>3858.4</v>
      </c>
    </row>
    <row r="791" spans="1:9" ht="15" customHeight="1">
      <c r="A791" s="171" t="s">
        <v>317</v>
      </c>
      <c r="B791" s="172">
        <v>111</v>
      </c>
      <c r="C791" s="105" t="s">
        <v>201</v>
      </c>
      <c r="D791" s="115" t="s">
        <v>821</v>
      </c>
      <c r="E791" s="115" t="s">
        <v>634</v>
      </c>
      <c r="F791" s="115" t="s">
        <v>298</v>
      </c>
      <c r="G791" s="115" t="s">
        <v>871</v>
      </c>
      <c r="H791" s="115" t="s">
        <v>306</v>
      </c>
      <c r="I791" s="203">
        <v>3858.4</v>
      </c>
    </row>
    <row r="792" spans="1:9" ht="45" customHeight="1">
      <c r="A792" s="353" t="s">
        <v>1349</v>
      </c>
      <c r="B792" s="172">
        <v>111</v>
      </c>
      <c r="C792" s="105" t="s">
        <v>201</v>
      </c>
      <c r="D792" s="115" t="s">
        <v>822</v>
      </c>
      <c r="E792" s="115" t="s">
        <v>634</v>
      </c>
      <c r="F792" s="115" t="s">
        <v>298</v>
      </c>
      <c r="G792" s="115" t="s">
        <v>1360</v>
      </c>
      <c r="H792" s="115"/>
      <c r="I792" s="203">
        <v>3102.5</v>
      </c>
    </row>
    <row r="793" spans="1:9" ht="15" customHeight="1">
      <c r="A793" s="171" t="s">
        <v>317</v>
      </c>
      <c r="B793" s="172">
        <v>111</v>
      </c>
      <c r="C793" s="105" t="s">
        <v>201</v>
      </c>
      <c r="D793" s="115" t="s">
        <v>822</v>
      </c>
      <c r="E793" s="115" t="s">
        <v>634</v>
      </c>
      <c r="F793" s="115" t="s">
        <v>298</v>
      </c>
      <c r="G793" s="115" t="s">
        <v>1360</v>
      </c>
      <c r="H793" s="115" t="s">
        <v>306</v>
      </c>
      <c r="I793" s="203">
        <v>3102.5</v>
      </c>
    </row>
    <row r="794" spans="1:9" ht="15" customHeight="1">
      <c r="A794" s="344" t="s">
        <v>202</v>
      </c>
      <c r="B794" s="170">
        <v>111</v>
      </c>
      <c r="C794" s="103" t="s">
        <v>203</v>
      </c>
      <c r="D794" s="121"/>
      <c r="E794" s="121"/>
      <c r="F794" s="121"/>
      <c r="G794" s="121"/>
      <c r="H794" s="121"/>
      <c r="I794" s="201">
        <v>500</v>
      </c>
    </row>
    <row r="795" spans="1:9" ht="15" customHeight="1">
      <c r="A795" s="169" t="s">
        <v>820</v>
      </c>
      <c r="B795" s="170">
        <v>111</v>
      </c>
      <c r="C795" s="103" t="s">
        <v>203</v>
      </c>
      <c r="D795" s="121" t="s">
        <v>821</v>
      </c>
      <c r="E795" s="121" t="s">
        <v>299</v>
      </c>
      <c r="F795" s="121" t="s">
        <v>300</v>
      </c>
      <c r="G795" s="121" t="s">
        <v>301</v>
      </c>
      <c r="H795" s="121"/>
      <c r="I795" s="201">
        <v>500</v>
      </c>
    </row>
    <row r="796" spans="1:9" ht="15" customHeight="1">
      <c r="A796" s="169" t="s">
        <v>788</v>
      </c>
      <c r="B796" s="172">
        <v>111</v>
      </c>
      <c r="C796" s="105" t="s">
        <v>203</v>
      </c>
      <c r="D796" s="121" t="s">
        <v>821</v>
      </c>
      <c r="E796" s="121" t="s">
        <v>634</v>
      </c>
      <c r="F796" s="121" t="s">
        <v>300</v>
      </c>
      <c r="G796" s="121" t="s">
        <v>301</v>
      </c>
      <c r="H796" s="121"/>
      <c r="I796" s="201">
        <v>500</v>
      </c>
    </row>
    <row r="797" spans="1:9" ht="15" customHeight="1">
      <c r="A797" s="210" t="s">
        <v>788</v>
      </c>
      <c r="B797" s="172">
        <v>111</v>
      </c>
      <c r="C797" s="105" t="s">
        <v>203</v>
      </c>
      <c r="D797" s="115" t="s">
        <v>821</v>
      </c>
      <c r="E797" s="115" t="s">
        <v>634</v>
      </c>
      <c r="F797" s="115" t="s">
        <v>298</v>
      </c>
      <c r="G797" s="115" t="s">
        <v>301</v>
      </c>
      <c r="H797" s="115"/>
      <c r="I797" s="203">
        <v>500</v>
      </c>
    </row>
    <row r="798" spans="1:9" ht="39.75" customHeight="1">
      <c r="A798" s="168" t="s">
        <v>413</v>
      </c>
      <c r="B798" s="172">
        <v>111</v>
      </c>
      <c r="C798" s="105" t="s">
        <v>203</v>
      </c>
      <c r="D798" s="115" t="s">
        <v>821</v>
      </c>
      <c r="E798" s="115" t="s">
        <v>634</v>
      </c>
      <c r="F798" s="115" t="s">
        <v>298</v>
      </c>
      <c r="G798" s="115" t="s">
        <v>414</v>
      </c>
      <c r="H798" s="115"/>
      <c r="I798" s="203">
        <v>500</v>
      </c>
    </row>
    <row r="799" spans="1:9" ht="15" customHeight="1">
      <c r="A799" s="171" t="s">
        <v>317</v>
      </c>
      <c r="B799" s="172">
        <v>111</v>
      </c>
      <c r="C799" s="105" t="s">
        <v>203</v>
      </c>
      <c r="D799" s="115" t="s">
        <v>821</v>
      </c>
      <c r="E799" s="115" t="s">
        <v>634</v>
      </c>
      <c r="F799" s="115" t="s">
        <v>298</v>
      </c>
      <c r="G799" s="115" t="s">
        <v>414</v>
      </c>
      <c r="H799" s="115" t="s">
        <v>306</v>
      </c>
      <c r="I799" s="203">
        <v>500</v>
      </c>
    </row>
    <row r="800" spans="1:9" ht="12" customHeight="1">
      <c r="A800" s="169" t="s">
        <v>222</v>
      </c>
      <c r="B800" s="170" t="s">
        <v>91</v>
      </c>
      <c r="C800" s="103" t="s">
        <v>223</v>
      </c>
      <c r="D800" s="121"/>
      <c r="E800" s="121"/>
      <c r="F800" s="121"/>
      <c r="G800" s="121"/>
      <c r="H800" s="121"/>
      <c r="I800" s="201">
        <v>7683.7</v>
      </c>
    </row>
    <row r="801" spans="1:9" ht="12.75" customHeight="1">
      <c r="A801" s="169" t="s">
        <v>224</v>
      </c>
      <c r="B801" s="170" t="s">
        <v>91</v>
      </c>
      <c r="C801" s="103" t="s">
        <v>225</v>
      </c>
      <c r="D801" s="121"/>
      <c r="E801" s="121"/>
      <c r="F801" s="121"/>
      <c r="G801" s="121"/>
      <c r="H801" s="121"/>
      <c r="I801" s="201">
        <v>7683.7</v>
      </c>
    </row>
    <row r="802" spans="1:9" ht="54.75" customHeight="1">
      <c r="A802" s="169" t="s">
        <v>297</v>
      </c>
      <c r="B802" s="170" t="s">
        <v>91</v>
      </c>
      <c r="C802" s="103" t="s">
        <v>225</v>
      </c>
      <c r="D802" s="121" t="s">
        <v>298</v>
      </c>
      <c r="E802" s="121" t="s">
        <v>299</v>
      </c>
      <c r="F802" s="121" t="s">
        <v>300</v>
      </c>
      <c r="G802" s="121" t="s">
        <v>301</v>
      </c>
      <c r="H802" s="121"/>
      <c r="I802" s="201">
        <v>345.8</v>
      </c>
    </row>
    <row r="803" spans="1:9" ht="47.25" customHeight="1">
      <c r="A803" s="212" t="s">
        <v>302</v>
      </c>
      <c r="B803" s="170" t="s">
        <v>91</v>
      </c>
      <c r="C803" s="103" t="s">
        <v>225</v>
      </c>
      <c r="D803" s="121" t="s">
        <v>298</v>
      </c>
      <c r="E803" s="121" t="s">
        <v>258</v>
      </c>
      <c r="F803" s="121" t="s">
        <v>300</v>
      </c>
      <c r="G803" s="121" t="s">
        <v>301</v>
      </c>
      <c r="H803" s="121"/>
      <c r="I803" s="201">
        <v>345.8</v>
      </c>
    </row>
    <row r="804" spans="1:9" ht="57" customHeight="1">
      <c r="A804" s="210" t="s">
        <v>303</v>
      </c>
      <c r="B804" s="172" t="s">
        <v>91</v>
      </c>
      <c r="C804" s="105" t="s">
        <v>225</v>
      </c>
      <c r="D804" s="115" t="s">
        <v>298</v>
      </c>
      <c r="E804" s="115" t="s">
        <v>258</v>
      </c>
      <c r="F804" s="115" t="s">
        <v>298</v>
      </c>
      <c r="G804" s="115" t="s">
        <v>301</v>
      </c>
      <c r="H804" s="121"/>
      <c r="I804" s="203">
        <v>345.8</v>
      </c>
    </row>
    <row r="805" spans="1:9" ht="43.5" customHeight="1">
      <c r="A805" s="178" t="s">
        <v>307</v>
      </c>
      <c r="B805" s="172" t="s">
        <v>91</v>
      </c>
      <c r="C805" s="105" t="s">
        <v>225</v>
      </c>
      <c r="D805" s="115" t="s">
        <v>298</v>
      </c>
      <c r="E805" s="115" t="s">
        <v>258</v>
      </c>
      <c r="F805" s="115" t="s">
        <v>298</v>
      </c>
      <c r="G805" s="115" t="s">
        <v>308</v>
      </c>
      <c r="H805" s="115"/>
      <c r="I805" s="203">
        <v>345.8</v>
      </c>
    </row>
    <row r="806" spans="1:9" ht="18" customHeight="1">
      <c r="A806" s="173" t="s">
        <v>305</v>
      </c>
      <c r="B806" s="172" t="s">
        <v>91</v>
      </c>
      <c r="C806" s="105" t="s">
        <v>225</v>
      </c>
      <c r="D806" s="115" t="s">
        <v>298</v>
      </c>
      <c r="E806" s="115" t="s">
        <v>258</v>
      </c>
      <c r="F806" s="115" t="s">
        <v>298</v>
      </c>
      <c r="G806" s="115" t="s">
        <v>308</v>
      </c>
      <c r="H806" s="115" t="s">
        <v>306</v>
      </c>
      <c r="I806" s="203">
        <v>345.8</v>
      </c>
    </row>
    <row r="807" spans="1:9" ht="34.5" customHeight="1">
      <c r="A807" s="169" t="s">
        <v>380</v>
      </c>
      <c r="B807" s="170" t="s">
        <v>91</v>
      </c>
      <c r="C807" s="103" t="s">
        <v>225</v>
      </c>
      <c r="D807" s="121" t="s">
        <v>381</v>
      </c>
      <c r="E807" s="121" t="s">
        <v>299</v>
      </c>
      <c r="F807" s="121" t="s">
        <v>300</v>
      </c>
      <c r="G807" s="121" t="s">
        <v>301</v>
      </c>
      <c r="H807" s="121"/>
      <c r="I807" s="201">
        <v>1680</v>
      </c>
    </row>
    <row r="808" spans="1:9" ht="32.25" customHeight="1">
      <c r="A808" s="212" t="s">
        <v>392</v>
      </c>
      <c r="B808" s="170" t="s">
        <v>91</v>
      </c>
      <c r="C808" s="103" t="s">
        <v>225</v>
      </c>
      <c r="D808" s="121" t="s">
        <v>381</v>
      </c>
      <c r="E808" s="121" t="s">
        <v>262</v>
      </c>
      <c r="F808" s="121" t="s">
        <v>300</v>
      </c>
      <c r="G808" s="121" t="s">
        <v>301</v>
      </c>
      <c r="H808" s="121"/>
      <c r="I808" s="201">
        <v>1680</v>
      </c>
    </row>
    <row r="809" spans="1:9" ht="30" customHeight="1">
      <c r="A809" s="173" t="s">
        <v>400</v>
      </c>
      <c r="B809" s="172" t="s">
        <v>91</v>
      </c>
      <c r="C809" s="105" t="s">
        <v>225</v>
      </c>
      <c r="D809" s="115" t="s">
        <v>381</v>
      </c>
      <c r="E809" s="115" t="s">
        <v>262</v>
      </c>
      <c r="F809" s="115" t="s">
        <v>365</v>
      </c>
      <c r="G809" s="115" t="s">
        <v>301</v>
      </c>
      <c r="H809" s="115"/>
      <c r="I809" s="203">
        <v>1680</v>
      </c>
    </row>
    <row r="810" spans="1:9" ht="30.75" customHeight="1">
      <c r="A810" s="173" t="s">
        <v>405</v>
      </c>
      <c r="B810" s="172" t="s">
        <v>91</v>
      </c>
      <c r="C810" s="105" t="s">
        <v>225</v>
      </c>
      <c r="D810" s="115" t="s">
        <v>381</v>
      </c>
      <c r="E810" s="115" t="s">
        <v>262</v>
      </c>
      <c r="F810" s="115" t="s">
        <v>365</v>
      </c>
      <c r="G810" s="115" t="s">
        <v>406</v>
      </c>
      <c r="H810" s="115"/>
      <c r="I810" s="203">
        <v>1680</v>
      </c>
    </row>
    <row r="811" spans="1:9" ht="19.5" customHeight="1">
      <c r="A811" s="210" t="s">
        <v>305</v>
      </c>
      <c r="B811" s="172" t="s">
        <v>91</v>
      </c>
      <c r="C811" s="105" t="s">
        <v>225</v>
      </c>
      <c r="D811" s="115" t="s">
        <v>381</v>
      </c>
      <c r="E811" s="115" t="s">
        <v>262</v>
      </c>
      <c r="F811" s="115" t="s">
        <v>365</v>
      </c>
      <c r="G811" s="115" t="s">
        <v>406</v>
      </c>
      <c r="H811" s="115" t="s">
        <v>306</v>
      </c>
      <c r="I811" s="203">
        <v>1680</v>
      </c>
    </row>
    <row r="812" spans="1:9" ht="18" customHeight="1">
      <c r="A812" s="169" t="s">
        <v>820</v>
      </c>
      <c r="B812" s="170">
        <v>111</v>
      </c>
      <c r="C812" s="103" t="s">
        <v>225</v>
      </c>
      <c r="D812" s="121" t="s">
        <v>821</v>
      </c>
      <c r="E812" s="121" t="s">
        <v>299</v>
      </c>
      <c r="F812" s="121" t="s">
        <v>300</v>
      </c>
      <c r="G812" s="121" t="s">
        <v>301</v>
      </c>
      <c r="H812" s="121"/>
      <c r="I812" s="201">
        <v>5657.9</v>
      </c>
    </row>
    <row r="813" spans="1:9" ht="18" customHeight="1">
      <c r="A813" s="169" t="s">
        <v>788</v>
      </c>
      <c r="B813" s="170">
        <v>111</v>
      </c>
      <c r="C813" s="103" t="s">
        <v>225</v>
      </c>
      <c r="D813" s="121" t="s">
        <v>821</v>
      </c>
      <c r="E813" s="121" t="s">
        <v>634</v>
      </c>
      <c r="F813" s="121" t="s">
        <v>300</v>
      </c>
      <c r="G813" s="121" t="s">
        <v>301</v>
      </c>
      <c r="H813" s="121"/>
      <c r="I813" s="201">
        <v>5657.9</v>
      </c>
    </row>
    <row r="814" spans="1:9" ht="17.25" customHeight="1">
      <c r="A814" s="210" t="s">
        <v>788</v>
      </c>
      <c r="B814" s="172">
        <v>111</v>
      </c>
      <c r="C814" s="105" t="s">
        <v>225</v>
      </c>
      <c r="D814" s="115" t="s">
        <v>821</v>
      </c>
      <c r="E814" s="115" t="s">
        <v>634</v>
      </c>
      <c r="F814" s="115" t="s">
        <v>298</v>
      </c>
      <c r="G814" s="115" t="s">
        <v>301</v>
      </c>
      <c r="H814" s="115"/>
      <c r="I814" s="203">
        <v>5657.9</v>
      </c>
    </row>
    <row r="815" spans="1:9" ht="42" customHeight="1">
      <c r="A815" s="168" t="s">
        <v>413</v>
      </c>
      <c r="B815" s="172">
        <v>111</v>
      </c>
      <c r="C815" s="105" t="s">
        <v>225</v>
      </c>
      <c r="D815" s="115" t="s">
        <v>821</v>
      </c>
      <c r="E815" s="115" t="s">
        <v>634</v>
      </c>
      <c r="F815" s="115" t="s">
        <v>298</v>
      </c>
      <c r="G815" s="115" t="s">
        <v>414</v>
      </c>
      <c r="H815" s="115"/>
      <c r="I815" s="203">
        <v>3710</v>
      </c>
    </row>
    <row r="816" spans="1:9" ht="16.5" customHeight="1">
      <c r="A816" s="171" t="s">
        <v>317</v>
      </c>
      <c r="B816" s="172">
        <v>111</v>
      </c>
      <c r="C816" s="105" t="s">
        <v>225</v>
      </c>
      <c r="D816" s="115" t="s">
        <v>821</v>
      </c>
      <c r="E816" s="115" t="s">
        <v>634</v>
      </c>
      <c r="F816" s="115" t="s">
        <v>298</v>
      </c>
      <c r="G816" s="115" t="s">
        <v>414</v>
      </c>
      <c r="H816" s="115" t="s">
        <v>306</v>
      </c>
      <c r="I816" s="203">
        <v>3710</v>
      </c>
    </row>
    <row r="817" spans="1:9" ht="30" customHeight="1">
      <c r="A817" s="173" t="s">
        <v>870</v>
      </c>
      <c r="B817" s="172">
        <v>111</v>
      </c>
      <c r="C817" s="105" t="s">
        <v>225</v>
      </c>
      <c r="D817" s="115" t="s">
        <v>821</v>
      </c>
      <c r="E817" s="115" t="s">
        <v>634</v>
      </c>
      <c r="F817" s="115" t="s">
        <v>298</v>
      </c>
      <c r="G817" s="115" t="s">
        <v>871</v>
      </c>
      <c r="H817" s="115"/>
      <c r="I817" s="203">
        <v>1947.9</v>
      </c>
    </row>
    <row r="818" spans="1:9" ht="18.75" customHeight="1">
      <c r="A818" s="171" t="s">
        <v>317</v>
      </c>
      <c r="B818" s="172">
        <v>111</v>
      </c>
      <c r="C818" s="105" t="s">
        <v>225</v>
      </c>
      <c r="D818" s="115" t="s">
        <v>821</v>
      </c>
      <c r="E818" s="115" t="s">
        <v>634</v>
      </c>
      <c r="F818" s="115" t="s">
        <v>298</v>
      </c>
      <c r="G818" s="115" t="s">
        <v>871</v>
      </c>
      <c r="H818" s="115" t="s">
        <v>306</v>
      </c>
      <c r="I818" s="203">
        <v>1947.9</v>
      </c>
    </row>
    <row r="819" spans="1:9" ht="18" customHeight="1">
      <c r="A819" s="220" t="s">
        <v>238</v>
      </c>
      <c r="B819" s="170" t="s">
        <v>91</v>
      </c>
      <c r="C819" s="103" t="s">
        <v>239</v>
      </c>
      <c r="D819" s="121"/>
      <c r="E819" s="121"/>
      <c r="F819" s="121"/>
      <c r="G819" s="121"/>
      <c r="H819" s="121"/>
      <c r="I819" s="201">
        <v>3534.9</v>
      </c>
    </row>
    <row r="820" spans="1:9" ht="18" customHeight="1">
      <c r="A820" s="220" t="s">
        <v>240</v>
      </c>
      <c r="B820" s="170" t="s">
        <v>91</v>
      </c>
      <c r="C820" s="103" t="s">
        <v>241</v>
      </c>
      <c r="D820" s="121"/>
      <c r="E820" s="121"/>
      <c r="F820" s="121"/>
      <c r="G820" s="121"/>
      <c r="H820" s="121"/>
      <c r="I820" s="201">
        <v>200</v>
      </c>
    </row>
    <row r="821" spans="1:9" ht="24" customHeight="1" hidden="1">
      <c r="A821" s="169" t="s">
        <v>423</v>
      </c>
      <c r="B821" s="170" t="s">
        <v>91</v>
      </c>
      <c r="C821" s="103" t="s">
        <v>241</v>
      </c>
      <c r="D821" s="121" t="s">
        <v>424</v>
      </c>
      <c r="E821" s="121" t="s">
        <v>299</v>
      </c>
      <c r="F821" s="121" t="s">
        <v>300</v>
      </c>
      <c r="G821" s="121" t="s">
        <v>301</v>
      </c>
      <c r="H821" s="121"/>
      <c r="I821" s="201">
        <v>0</v>
      </c>
    </row>
    <row r="822" spans="1:9" s="134" customFormat="1" ht="33" customHeight="1" hidden="1">
      <c r="A822" s="210" t="s">
        <v>445</v>
      </c>
      <c r="B822" s="172" t="s">
        <v>91</v>
      </c>
      <c r="C822" s="105" t="s">
        <v>241</v>
      </c>
      <c r="D822" s="115" t="s">
        <v>424</v>
      </c>
      <c r="E822" s="115" t="s">
        <v>263</v>
      </c>
      <c r="F822" s="115" t="s">
        <v>300</v>
      </c>
      <c r="G822" s="115" t="s">
        <v>301</v>
      </c>
      <c r="H822" s="115"/>
      <c r="I822" s="203">
        <v>0</v>
      </c>
    </row>
    <row r="823" spans="1:9" s="134" customFormat="1" ht="27.75" customHeight="1" hidden="1">
      <c r="A823" s="173" t="s">
        <v>446</v>
      </c>
      <c r="B823" s="172" t="s">
        <v>91</v>
      </c>
      <c r="C823" s="105" t="s">
        <v>241</v>
      </c>
      <c r="D823" s="115" t="s">
        <v>424</v>
      </c>
      <c r="E823" s="115" t="s">
        <v>263</v>
      </c>
      <c r="F823" s="115" t="s">
        <v>298</v>
      </c>
      <c r="G823" s="115" t="s">
        <v>301</v>
      </c>
      <c r="H823" s="115"/>
      <c r="I823" s="203">
        <v>0</v>
      </c>
    </row>
    <row r="824" spans="1:9" s="134" customFormat="1" ht="33" customHeight="1" hidden="1">
      <c r="A824" s="210" t="s">
        <v>285</v>
      </c>
      <c r="B824" s="172" t="s">
        <v>91</v>
      </c>
      <c r="C824" s="105" t="s">
        <v>241</v>
      </c>
      <c r="D824" s="115" t="s">
        <v>424</v>
      </c>
      <c r="E824" s="115" t="s">
        <v>263</v>
      </c>
      <c r="F824" s="115" t="s">
        <v>298</v>
      </c>
      <c r="G824" s="115" t="s">
        <v>447</v>
      </c>
      <c r="H824" s="115"/>
      <c r="I824" s="203">
        <v>0</v>
      </c>
    </row>
    <row r="825" spans="1:9" s="134" customFormat="1" ht="22.5" customHeight="1" hidden="1">
      <c r="A825" s="210" t="s">
        <v>305</v>
      </c>
      <c r="B825" s="172" t="s">
        <v>91</v>
      </c>
      <c r="C825" s="105" t="s">
        <v>241</v>
      </c>
      <c r="D825" s="115" t="s">
        <v>424</v>
      </c>
      <c r="E825" s="115" t="s">
        <v>263</v>
      </c>
      <c r="F825" s="115" t="s">
        <v>298</v>
      </c>
      <c r="G825" s="115" t="s">
        <v>447</v>
      </c>
      <c r="H825" s="115" t="s">
        <v>306</v>
      </c>
      <c r="I825" s="203"/>
    </row>
    <row r="826" spans="1:9" ht="17.25" customHeight="1">
      <c r="A826" s="169" t="s">
        <v>820</v>
      </c>
      <c r="B826" s="170">
        <v>111</v>
      </c>
      <c r="C826" s="103" t="s">
        <v>241</v>
      </c>
      <c r="D826" s="121" t="s">
        <v>821</v>
      </c>
      <c r="E826" s="121" t="s">
        <v>299</v>
      </c>
      <c r="F826" s="121" t="s">
        <v>300</v>
      </c>
      <c r="G826" s="121" t="s">
        <v>301</v>
      </c>
      <c r="H826" s="121"/>
      <c r="I826" s="201">
        <v>200</v>
      </c>
    </row>
    <row r="827" spans="1:9" ht="18" customHeight="1">
      <c r="A827" s="212" t="s">
        <v>788</v>
      </c>
      <c r="B827" s="170">
        <v>111</v>
      </c>
      <c r="C827" s="103" t="s">
        <v>241</v>
      </c>
      <c r="D827" s="121" t="s">
        <v>821</v>
      </c>
      <c r="E827" s="121" t="s">
        <v>634</v>
      </c>
      <c r="F827" s="121" t="s">
        <v>300</v>
      </c>
      <c r="G827" s="121" t="s">
        <v>301</v>
      </c>
      <c r="H827" s="121"/>
      <c r="I827" s="201">
        <v>200</v>
      </c>
    </row>
    <row r="828" spans="1:9" ht="16.5" customHeight="1">
      <c r="A828" s="210" t="s">
        <v>788</v>
      </c>
      <c r="B828" s="172">
        <v>111</v>
      </c>
      <c r="C828" s="105" t="s">
        <v>241</v>
      </c>
      <c r="D828" s="115" t="s">
        <v>821</v>
      </c>
      <c r="E828" s="115" t="s">
        <v>634</v>
      </c>
      <c r="F828" s="115" t="s">
        <v>298</v>
      </c>
      <c r="G828" s="115" t="s">
        <v>301</v>
      </c>
      <c r="H828" s="115"/>
      <c r="I828" s="203">
        <v>200</v>
      </c>
    </row>
    <row r="829" spans="1:9" ht="42" customHeight="1">
      <c r="A829" s="168" t="s">
        <v>413</v>
      </c>
      <c r="B829" s="172">
        <v>111</v>
      </c>
      <c r="C829" s="105" t="s">
        <v>241</v>
      </c>
      <c r="D829" s="115" t="s">
        <v>821</v>
      </c>
      <c r="E829" s="115" t="s">
        <v>634</v>
      </c>
      <c r="F829" s="115" t="s">
        <v>298</v>
      </c>
      <c r="G829" s="115" t="s">
        <v>414</v>
      </c>
      <c r="H829" s="115"/>
      <c r="I829" s="203">
        <v>200</v>
      </c>
    </row>
    <row r="830" spans="1:9" ht="17.25" customHeight="1">
      <c r="A830" s="171" t="s">
        <v>317</v>
      </c>
      <c r="B830" s="172">
        <v>111</v>
      </c>
      <c r="C830" s="105" t="s">
        <v>241</v>
      </c>
      <c r="D830" s="115" t="s">
        <v>821</v>
      </c>
      <c r="E830" s="115" t="s">
        <v>634</v>
      </c>
      <c r="F830" s="115" t="s">
        <v>298</v>
      </c>
      <c r="G830" s="115" t="s">
        <v>414</v>
      </c>
      <c r="H830" s="115" t="s">
        <v>306</v>
      </c>
      <c r="I830" s="203">
        <v>200</v>
      </c>
    </row>
    <row r="831" spans="1:9" ht="15" customHeight="1">
      <c r="A831" s="226" t="s">
        <v>242</v>
      </c>
      <c r="B831" s="170">
        <v>111</v>
      </c>
      <c r="C831" s="103" t="s">
        <v>243</v>
      </c>
      <c r="D831" s="121"/>
      <c r="E831" s="121"/>
      <c r="F831" s="121"/>
      <c r="G831" s="121"/>
      <c r="H831" s="121"/>
      <c r="I831" s="201">
        <v>3334.9</v>
      </c>
    </row>
    <row r="832" spans="1:9" ht="47.25" customHeight="1">
      <c r="A832" s="169" t="s">
        <v>423</v>
      </c>
      <c r="B832" s="170">
        <v>111</v>
      </c>
      <c r="C832" s="103" t="s">
        <v>243</v>
      </c>
      <c r="D832" s="121" t="s">
        <v>424</v>
      </c>
      <c r="E832" s="121" t="s">
        <v>299</v>
      </c>
      <c r="F832" s="121" t="s">
        <v>300</v>
      </c>
      <c r="G832" s="121" t="s">
        <v>301</v>
      </c>
      <c r="H832" s="121"/>
      <c r="I832" s="201">
        <v>3334.9</v>
      </c>
    </row>
    <row r="833" spans="1:9" s="134" customFormat="1" ht="30.75" customHeight="1">
      <c r="A833" s="210" t="s">
        <v>445</v>
      </c>
      <c r="B833" s="172">
        <v>111</v>
      </c>
      <c r="C833" s="105" t="s">
        <v>243</v>
      </c>
      <c r="D833" s="115" t="s">
        <v>424</v>
      </c>
      <c r="E833" s="115" t="s">
        <v>263</v>
      </c>
      <c r="F833" s="115" t="s">
        <v>300</v>
      </c>
      <c r="G833" s="115" t="s">
        <v>301</v>
      </c>
      <c r="H833" s="115"/>
      <c r="I833" s="203">
        <v>3334.9</v>
      </c>
    </row>
    <row r="834" spans="1:9" s="134" customFormat="1" ht="30.75" customHeight="1">
      <c r="A834" s="173" t="s">
        <v>446</v>
      </c>
      <c r="B834" s="172">
        <v>111</v>
      </c>
      <c r="C834" s="105" t="s">
        <v>243</v>
      </c>
      <c r="D834" s="115" t="s">
        <v>424</v>
      </c>
      <c r="E834" s="115" t="s">
        <v>263</v>
      </c>
      <c r="F834" s="115" t="s">
        <v>298</v>
      </c>
      <c r="G834" s="115" t="s">
        <v>301</v>
      </c>
      <c r="H834" s="115"/>
      <c r="I834" s="203">
        <v>3334.9</v>
      </c>
    </row>
    <row r="835" spans="1:9" s="134" customFormat="1" ht="18" customHeight="1" hidden="1">
      <c r="A835" s="173" t="s">
        <v>1026</v>
      </c>
      <c r="B835" s="172">
        <v>111</v>
      </c>
      <c r="C835" s="105" t="s">
        <v>243</v>
      </c>
      <c r="D835" s="115" t="s">
        <v>424</v>
      </c>
      <c r="E835" s="115" t="s">
        <v>263</v>
      </c>
      <c r="F835" s="115" t="s">
        <v>298</v>
      </c>
      <c r="G835" s="115" t="s">
        <v>324</v>
      </c>
      <c r="H835" s="115"/>
      <c r="I835" s="203">
        <v>0</v>
      </c>
    </row>
    <row r="836" spans="1:9" s="134" customFormat="1" ht="17.25" customHeight="1" hidden="1">
      <c r="A836" s="171" t="s">
        <v>317</v>
      </c>
      <c r="B836" s="172">
        <v>111</v>
      </c>
      <c r="C836" s="105" t="s">
        <v>243</v>
      </c>
      <c r="D836" s="115" t="s">
        <v>424</v>
      </c>
      <c r="E836" s="115" t="s">
        <v>263</v>
      </c>
      <c r="F836" s="115" t="s">
        <v>298</v>
      </c>
      <c r="G836" s="115" t="s">
        <v>324</v>
      </c>
      <c r="H836" s="115" t="s">
        <v>306</v>
      </c>
      <c r="I836" s="203">
        <v>0</v>
      </c>
    </row>
    <row r="837" spans="1:9" s="134" customFormat="1" ht="30.75" customHeight="1">
      <c r="A837" s="171" t="s">
        <v>1063</v>
      </c>
      <c r="B837" s="172">
        <v>111</v>
      </c>
      <c r="C837" s="105" t="s">
        <v>243</v>
      </c>
      <c r="D837" s="115" t="s">
        <v>424</v>
      </c>
      <c r="E837" s="115" t="s">
        <v>263</v>
      </c>
      <c r="F837" s="115" t="s">
        <v>298</v>
      </c>
      <c r="G837" s="115" t="s">
        <v>1062</v>
      </c>
      <c r="H837" s="115"/>
      <c r="I837" s="203">
        <v>659.6</v>
      </c>
    </row>
    <row r="838" spans="1:9" s="134" customFormat="1" ht="21" customHeight="1">
      <c r="A838" s="171" t="s">
        <v>317</v>
      </c>
      <c r="B838" s="172">
        <v>111</v>
      </c>
      <c r="C838" s="105" t="s">
        <v>243</v>
      </c>
      <c r="D838" s="115" t="s">
        <v>424</v>
      </c>
      <c r="E838" s="115" t="s">
        <v>263</v>
      </c>
      <c r="F838" s="115" t="s">
        <v>298</v>
      </c>
      <c r="G838" s="115" t="s">
        <v>1062</v>
      </c>
      <c r="H838" s="149">
        <v>540</v>
      </c>
      <c r="I838" s="203">
        <v>659.6</v>
      </c>
    </row>
    <row r="839" spans="1:9" s="134" customFormat="1" ht="27" customHeight="1">
      <c r="A839" s="210" t="s">
        <v>451</v>
      </c>
      <c r="B839" s="172">
        <v>111</v>
      </c>
      <c r="C839" s="105" t="s">
        <v>243</v>
      </c>
      <c r="D839" s="115" t="s">
        <v>424</v>
      </c>
      <c r="E839" s="115" t="s">
        <v>263</v>
      </c>
      <c r="F839" s="115" t="s">
        <v>298</v>
      </c>
      <c r="G839" s="115" t="s">
        <v>452</v>
      </c>
      <c r="H839" s="115"/>
      <c r="I839" s="203">
        <v>2675.3</v>
      </c>
    </row>
    <row r="840" spans="1:9" s="120" customFormat="1" ht="18" customHeight="1">
      <c r="A840" s="171" t="s">
        <v>317</v>
      </c>
      <c r="B840" s="172">
        <v>111</v>
      </c>
      <c r="C840" s="105" t="s">
        <v>243</v>
      </c>
      <c r="D840" s="115" t="s">
        <v>424</v>
      </c>
      <c r="E840" s="115" t="s">
        <v>263</v>
      </c>
      <c r="F840" s="115" t="s">
        <v>298</v>
      </c>
      <c r="G840" s="115" t="s">
        <v>452</v>
      </c>
      <c r="H840" s="115" t="s">
        <v>306</v>
      </c>
      <c r="I840" s="203">
        <v>2675.3</v>
      </c>
    </row>
    <row r="841" spans="1:9" s="116" customFormat="1" ht="20.25" customHeight="1" hidden="1">
      <c r="A841" s="220" t="s">
        <v>244</v>
      </c>
      <c r="B841" s="170" t="s">
        <v>91</v>
      </c>
      <c r="C841" s="103" t="s">
        <v>245</v>
      </c>
      <c r="D841" s="121"/>
      <c r="E841" s="121"/>
      <c r="F841" s="121"/>
      <c r="G841" s="121"/>
      <c r="H841" s="121"/>
      <c r="I841" s="201">
        <v>0</v>
      </c>
    </row>
    <row r="842" spans="1:9" s="134" customFormat="1" ht="26.25" customHeight="1" hidden="1">
      <c r="A842" s="220" t="s">
        <v>379</v>
      </c>
      <c r="B842" s="170" t="s">
        <v>91</v>
      </c>
      <c r="C842" s="103" t="s">
        <v>247</v>
      </c>
      <c r="D842" s="121"/>
      <c r="E842" s="121"/>
      <c r="F842" s="121"/>
      <c r="G842" s="121"/>
      <c r="H842" s="121"/>
      <c r="I842" s="201">
        <v>0</v>
      </c>
    </row>
    <row r="843" spans="1:9" s="120" customFormat="1" ht="41.25" customHeight="1" hidden="1">
      <c r="A843" s="169" t="s">
        <v>364</v>
      </c>
      <c r="B843" s="170" t="s">
        <v>91</v>
      </c>
      <c r="C843" s="103" t="s">
        <v>247</v>
      </c>
      <c r="D843" s="121" t="s">
        <v>365</v>
      </c>
      <c r="E843" s="121" t="s">
        <v>299</v>
      </c>
      <c r="F843" s="121" t="s">
        <v>300</v>
      </c>
      <c r="G843" s="121" t="s">
        <v>301</v>
      </c>
      <c r="H843" s="121"/>
      <c r="I843" s="201">
        <v>0</v>
      </c>
    </row>
    <row r="844" spans="1:9" s="120" customFormat="1" ht="29.25" customHeight="1" hidden="1">
      <c r="A844" s="212" t="s">
        <v>374</v>
      </c>
      <c r="B844" s="170" t="s">
        <v>91</v>
      </c>
      <c r="C844" s="103" t="s">
        <v>247</v>
      </c>
      <c r="D844" s="121" t="s">
        <v>365</v>
      </c>
      <c r="E844" s="121" t="s">
        <v>260</v>
      </c>
      <c r="F844" s="121" t="s">
        <v>300</v>
      </c>
      <c r="G844" s="121" t="s">
        <v>301</v>
      </c>
      <c r="H844" s="121"/>
      <c r="I844" s="201">
        <v>0</v>
      </c>
    </row>
    <row r="845" spans="1:9" s="120" customFormat="1" ht="27.75" customHeight="1" hidden="1">
      <c r="A845" s="210" t="s">
        <v>375</v>
      </c>
      <c r="B845" s="172" t="s">
        <v>91</v>
      </c>
      <c r="C845" s="105" t="s">
        <v>247</v>
      </c>
      <c r="D845" s="115" t="s">
        <v>365</v>
      </c>
      <c r="E845" s="115" t="s">
        <v>260</v>
      </c>
      <c r="F845" s="115" t="s">
        <v>298</v>
      </c>
      <c r="G845" s="115" t="s">
        <v>301</v>
      </c>
      <c r="H845" s="115"/>
      <c r="I845" s="203">
        <v>0</v>
      </c>
    </row>
    <row r="846" spans="1:9" s="120" customFormat="1" ht="15" customHeight="1" hidden="1">
      <c r="A846" s="173" t="s">
        <v>376</v>
      </c>
      <c r="B846" s="172" t="s">
        <v>91</v>
      </c>
      <c r="C846" s="105" t="s">
        <v>247</v>
      </c>
      <c r="D846" s="115" t="s">
        <v>365</v>
      </c>
      <c r="E846" s="115" t="s">
        <v>260</v>
      </c>
      <c r="F846" s="115" t="s">
        <v>298</v>
      </c>
      <c r="G846" s="105" t="s">
        <v>377</v>
      </c>
      <c r="H846" s="119"/>
      <c r="I846" s="203">
        <v>0</v>
      </c>
    </row>
    <row r="847" spans="1:9" s="120" customFormat="1" ht="16.5" customHeight="1" hidden="1">
      <c r="A847" s="173" t="s">
        <v>378</v>
      </c>
      <c r="B847" s="172" t="s">
        <v>91</v>
      </c>
      <c r="C847" s="105" t="s">
        <v>247</v>
      </c>
      <c r="D847" s="115" t="s">
        <v>365</v>
      </c>
      <c r="E847" s="115" t="s">
        <v>260</v>
      </c>
      <c r="F847" s="115" t="s">
        <v>298</v>
      </c>
      <c r="G847" s="105" t="s">
        <v>377</v>
      </c>
      <c r="H847" s="119">
        <v>730</v>
      </c>
      <c r="I847" s="203">
        <v>0</v>
      </c>
    </row>
    <row r="848" spans="1:9" s="120" customFormat="1" ht="31.5" customHeight="1">
      <c r="A848" s="220" t="s">
        <v>974</v>
      </c>
      <c r="B848" s="170" t="s">
        <v>91</v>
      </c>
      <c r="C848" s="103" t="s">
        <v>249</v>
      </c>
      <c r="D848" s="121"/>
      <c r="E848" s="121"/>
      <c r="F848" s="121"/>
      <c r="G848" s="121"/>
      <c r="H848" s="121"/>
      <c r="I848" s="201">
        <v>244187.39999999997</v>
      </c>
    </row>
    <row r="849" spans="1:9" s="120" customFormat="1" ht="33.75" customHeight="1">
      <c r="A849" s="220" t="s">
        <v>250</v>
      </c>
      <c r="B849" s="170" t="s">
        <v>91</v>
      </c>
      <c r="C849" s="103" t="s">
        <v>251</v>
      </c>
      <c r="D849" s="121"/>
      <c r="E849" s="121"/>
      <c r="F849" s="121"/>
      <c r="G849" s="121"/>
      <c r="H849" s="121"/>
      <c r="I849" s="201">
        <v>178361.59999999998</v>
      </c>
    </row>
    <row r="850" spans="1:9" s="120" customFormat="1" ht="42.75" customHeight="1">
      <c r="A850" s="169" t="s">
        <v>364</v>
      </c>
      <c r="B850" s="170" t="s">
        <v>91</v>
      </c>
      <c r="C850" s="103" t="s">
        <v>251</v>
      </c>
      <c r="D850" s="121" t="s">
        <v>365</v>
      </c>
      <c r="E850" s="121" t="s">
        <v>299</v>
      </c>
      <c r="F850" s="121" t="s">
        <v>300</v>
      </c>
      <c r="G850" s="121" t="s">
        <v>301</v>
      </c>
      <c r="H850" s="121"/>
      <c r="I850" s="201">
        <v>178361.59999999998</v>
      </c>
    </row>
    <row r="851" spans="1:9" s="120" customFormat="1" ht="42" customHeight="1">
      <c r="A851" s="210" t="s">
        <v>366</v>
      </c>
      <c r="B851" s="172" t="s">
        <v>91</v>
      </c>
      <c r="C851" s="105" t="s">
        <v>251</v>
      </c>
      <c r="D851" s="115" t="s">
        <v>365</v>
      </c>
      <c r="E851" s="115" t="s">
        <v>258</v>
      </c>
      <c r="F851" s="115" t="s">
        <v>300</v>
      </c>
      <c r="G851" s="115" t="s">
        <v>301</v>
      </c>
      <c r="H851" s="115"/>
      <c r="I851" s="203">
        <v>178361.59999999998</v>
      </c>
    </row>
    <row r="852" spans="1:9" s="120" customFormat="1" ht="39.75" customHeight="1">
      <c r="A852" s="173" t="s">
        <v>367</v>
      </c>
      <c r="B852" s="172" t="s">
        <v>91</v>
      </c>
      <c r="C852" s="105" t="s">
        <v>251</v>
      </c>
      <c r="D852" s="105" t="s">
        <v>365</v>
      </c>
      <c r="E852" s="105" t="s">
        <v>258</v>
      </c>
      <c r="F852" s="105" t="s">
        <v>298</v>
      </c>
      <c r="G852" s="105" t="s">
        <v>301</v>
      </c>
      <c r="H852" s="119"/>
      <c r="I852" s="203">
        <v>178361.59999999998</v>
      </c>
    </row>
    <row r="853" spans="1:9" s="120" customFormat="1" ht="28.5" customHeight="1">
      <c r="A853" s="173" t="s">
        <v>368</v>
      </c>
      <c r="B853" s="172" t="s">
        <v>91</v>
      </c>
      <c r="C853" s="105" t="s">
        <v>251</v>
      </c>
      <c r="D853" s="105" t="s">
        <v>365</v>
      </c>
      <c r="E853" s="105" t="s">
        <v>258</v>
      </c>
      <c r="F853" s="105" t="s">
        <v>298</v>
      </c>
      <c r="G853" s="105" t="s">
        <v>369</v>
      </c>
      <c r="H853" s="119"/>
      <c r="I853" s="203">
        <v>43284.8</v>
      </c>
    </row>
    <row r="854" spans="1:9" s="120" customFormat="1" ht="15" customHeight="1">
      <c r="A854" s="173" t="s">
        <v>370</v>
      </c>
      <c r="B854" s="172" t="s">
        <v>91</v>
      </c>
      <c r="C854" s="105" t="s">
        <v>251</v>
      </c>
      <c r="D854" s="105" t="s">
        <v>365</v>
      </c>
      <c r="E854" s="105" t="s">
        <v>258</v>
      </c>
      <c r="F854" s="105" t="s">
        <v>298</v>
      </c>
      <c r="G854" s="105" t="s">
        <v>369</v>
      </c>
      <c r="H854" s="119">
        <v>510</v>
      </c>
      <c r="I854" s="203">
        <v>43284.8</v>
      </c>
    </row>
    <row r="855" spans="1:9" s="120" customFormat="1" ht="47.25" customHeight="1">
      <c r="A855" s="173" t="s">
        <v>372</v>
      </c>
      <c r="B855" s="172" t="s">
        <v>91</v>
      </c>
      <c r="C855" s="105" t="s">
        <v>251</v>
      </c>
      <c r="D855" s="105" t="s">
        <v>365</v>
      </c>
      <c r="E855" s="105" t="s">
        <v>258</v>
      </c>
      <c r="F855" s="105" t="s">
        <v>298</v>
      </c>
      <c r="G855" s="105" t="s">
        <v>373</v>
      </c>
      <c r="H855" s="119"/>
      <c r="I855" s="203">
        <v>135076.8</v>
      </c>
    </row>
    <row r="856" spans="1:9" s="120" customFormat="1" ht="12.75">
      <c r="A856" s="173" t="s">
        <v>975</v>
      </c>
      <c r="B856" s="172" t="s">
        <v>91</v>
      </c>
      <c r="C856" s="105" t="s">
        <v>251</v>
      </c>
      <c r="D856" s="105" t="s">
        <v>365</v>
      </c>
      <c r="E856" s="105" t="s">
        <v>258</v>
      </c>
      <c r="F856" s="105" t="s">
        <v>298</v>
      </c>
      <c r="G856" s="105" t="s">
        <v>373</v>
      </c>
      <c r="H856" s="119">
        <v>510</v>
      </c>
      <c r="I856" s="203">
        <v>135076.8</v>
      </c>
    </row>
    <row r="857" spans="1:9" s="134" customFormat="1" ht="17.25" customHeight="1">
      <c r="A857" s="220" t="s">
        <v>252</v>
      </c>
      <c r="B857" s="170" t="s">
        <v>91</v>
      </c>
      <c r="C857" s="103" t="s">
        <v>253</v>
      </c>
      <c r="D857" s="455"/>
      <c r="E857" s="455"/>
      <c r="F857" s="455"/>
      <c r="G857" s="455"/>
      <c r="H857" s="139"/>
      <c r="I857" s="201">
        <v>65825.8</v>
      </c>
    </row>
    <row r="858" spans="1:9" s="134" customFormat="1" ht="12.75" customHeight="1">
      <c r="A858" s="169" t="s">
        <v>820</v>
      </c>
      <c r="B858" s="170" t="s">
        <v>91</v>
      </c>
      <c r="C858" s="103" t="s">
        <v>253</v>
      </c>
      <c r="D858" s="103" t="s">
        <v>821</v>
      </c>
      <c r="E858" s="103" t="s">
        <v>299</v>
      </c>
      <c r="F858" s="103" t="s">
        <v>300</v>
      </c>
      <c r="G858" s="103" t="s">
        <v>301</v>
      </c>
      <c r="H858" s="139"/>
      <c r="I858" s="201">
        <v>65825.8</v>
      </c>
    </row>
    <row r="859" spans="1:9" s="5" customFormat="1" ht="12.75" customHeight="1">
      <c r="A859" s="212" t="s">
        <v>788</v>
      </c>
      <c r="B859" s="170" t="s">
        <v>91</v>
      </c>
      <c r="C859" s="103" t="s">
        <v>253</v>
      </c>
      <c r="D859" s="103" t="s">
        <v>821</v>
      </c>
      <c r="E859" s="103" t="s">
        <v>634</v>
      </c>
      <c r="F859" s="103" t="s">
        <v>300</v>
      </c>
      <c r="G859" s="103" t="s">
        <v>301</v>
      </c>
      <c r="H859" s="139"/>
      <c r="I859" s="201">
        <v>65825.8</v>
      </c>
    </row>
    <row r="860" spans="1:9" s="120" customFormat="1" ht="12.75" customHeight="1">
      <c r="A860" s="210" t="s">
        <v>788</v>
      </c>
      <c r="B860" s="172" t="s">
        <v>91</v>
      </c>
      <c r="C860" s="105" t="s">
        <v>253</v>
      </c>
      <c r="D860" s="105" t="s">
        <v>821</v>
      </c>
      <c r="E860" s="105" t="s">
        <v>634</v>
      </c>
      <c r="F860" s="105" t="s">
        <v>298</v>
      </c>
      <c r="G860" s="105" t="s">
        <v>301</v>
      </c>
      <c r="H860" s="119"/>
      <c r="I860" s="203">
        <v>65825.8</v>
      </c>
    </row>
    <row r="861" spans="1:9" s="116" customFormat="1" ht="43.5" customHeight="1" hidden="1">
      <c r="A861" s="173" t="s">
        <v>864</v>
      </c>
      <c r="B861" s="172" t="s">
        <v>91</v>
      </c>
      <c r="C861" s="105" t="s">
        <v>253</v>
      </c>
      <c r="D861" s="105" t="s">
        <v>821</v>
      </c>
      <c r="E861" s="105" t="s">
        <v>634</v>
      </c>
      <c r="F861" s="105" t="s">
        <v>298</v>
      </c>
      <c r="G861" s="105" t="s">
        <v>865</v>
      </c>
      <c r="H861" s="119"/>
      <c r="I861" s="203">
        <v>0</v>
      </c>
    </row>
    <row r="862" spans="1:9" s="116" customFormat="1" ht="14.25" customHeight="1" hidden="1">
      <c r="A862" s="210" t="s">
        <v>305</v>
      </c>
      <c r="B862" s="172" t="s">
        <v>91</v>
      </c>
      <c r="C862" s="105" t="s">
        <v>253</v>
      </c>
      <c r="D862" s="105" t="s">
        <v>821</v>
      </c>
      <c r="E862" s="105" t="s">
        <v>634</v>
      </c>
      <c r="F862" s="105" t="s">
        <v>298</v>
      </c>
      <c r="G862" s="105" t="s">
        <v>865</v>
      </c>
      <c r="H862" s="119">
        <v>540</v>
      </c>
      <c r="I862" s="203">
        <v>0</v>
      </c>
    </row>
    <row r="863" spans="1:9" s="116" customFormat="1" ht="44.25" customHeight="1">
      <c r="A863" s="210" t="s">
        <v>1346</v>
      </c>
      <c r="B863" s="172" t="s">
        <v>91</v>
      </c>
      <c r="C863" s="105" t="s">
        <v>253</v>
      </c>
      <c r="D863" s="105" t="s">
        <v>821</v>
      </c>
      <c r="E863" s="105" t="s">
        <v>634</v>
      </c>
      <c r="F863" s="105" t="s">
        <v>298</v>
      </c>
      <c r="G863" s="105" t="s">
        <v>1068</v>
      </c>
      <c r="H863" s="119"/>
      <c r="I863" s="203">
        <v>65825.8</v>
      </c>
    </row>
    <row r="864" spans="1:9" s="116" customFormat="1" ht="16.5" customHeight="1">
      <c r="A864" s="210" t="s">
        <v>305</v>
      </c>
      <c r="B864" s="172" t="s">
        <v>91</v>
      </c>
      <c r="C864" s="105" t="s">
        <v>253</v>
      </c>
      <c r="D864" s="105" t="s">
        <v>821</v>
      </c>
      <c r="E864" s="105" t="s">
        <v>634</v>
      </c>
      <c r="F864" s="105" t="s">
        <v>298</v>
      </c>
      <c r="G864" s="105" t="s">
        <v>1068</v>
      </c>
      <c r="H864" s="119">
        <v>540</v>
      </c>
      <c r="I864" s="203">
        <v>65825.8</v>
      </c>
    </row>
    <row r="865" spans="1:9" s="116" customFormat="1" ht="42.75" customHeight="1" hidden="1">
      <c r="A865" s="168" t="s">
        <v>413</v>
      </c>
      <c r="B865" s="172">
        <v>111</v>
      </c>
      <c r="C865" s="105" t="s">
        <v>253</v>
      </c>
      <c r="D865" s="105" t="s">
        <v>821</v>
      </c>
      <c r="E865" s="105" t="s">
        <v>634</v>
      </c>
      <c r="F865" s="105" t="s">
        <v>298</v>
      </c>
      <c r="G865" s="105" t="s">
        <v>414</v>
      </c>
      <c r="H865" s="119"/>
      <c r="I865" s="203">
        <v>0</v>
      </c>
    </row>
    <row r="866" spans="1:9" s="116" customFormat="1" ht="18.75" customHeight="1" hidden="1">
      <c r="A866" s="210" t="s">
        <v>305</v>
      </c>
      <c r="B866" s="172">
        <v>111</v>
      </c>
      <c r="C866" s="105" t="s">
        <v>253</v>
      </c>
      <c r="D866" s="105" t="s">
        <v>821</v>
      </c>
      <c r="E866" s="105" t="s">
        <v>634</v>
      </c>
      <c r="F866" s="105" t="s">
        <v>298</v>
      </c>
      <c r="G866" s="105" t="s">
        <v>414</v>
      </c>
      <c r="H866" s="119">
        <v>540</v>
      </c>
      <c r="I866" s="203">
        <v>0</v>
      </c>
    </row>
    <row r="867" spans="1:9" s="116" customFormat="1" ht="30.75" customHeight="1" hidden="1">
      <c r="A867" s="210" t="s">
        <v>870</v>
      </c>
      <c r="B867" s="172" t="s">
        <v>91</v>
      </c>
      <c r="C867" s="105" t="s">
        <v>253</v>
      </c>
      <c r="D867" s="105" t="s">
        <v>821</v>
      </c>
      <c r="E867" s="105" t="s">
        <v>634</v>
      </c>
      <c r="F867" s="105" t="s">
        <v>298</v>
      </c>
      <c r="G867" s="105" t="s">
        <v>871</v>
      </c>
      <c r="H867" s="119"/>
      <c r="I867" s="203">
        <v>0</v>
      </c>
    </row>
    <row r="868" spans="1:9" s="116" customFormat="1" ht="24" customHeight="1" hidden="1">
      <c r="A868" s="210" t="s">
        <v>305</v>
      </c>
      <c r="B868" s="172" t="s">
        <v>91</v>
      </c>
      <c r="C868" s="105" t="s">
        <v>253</v>
      </c>
      <c r="D868" s="105" t="s">
        <v>821</v>
      </c>
      <c r="E868" s="105" t="s">
        <v>634</v>
      </c>
      <c r="F868" s="105" t="s">
        <v>298</v>
      </c>
      <c r="G868" s="105" t="s">
        <v>871</v>
      </c>
      <c r="H868" s="119">
        <v>540</v>
      </c>
      <c r="I868" s="203"/>
    </row>
    <row r="869" spans="1:9" s="116" customFormat="1" ht="28.5" customHeight="1">
      <c r="A869" s="169" t="s">
        <v>264</v>
      </c>
      <c r="B869" s="170" t="s">
        <v>102</v>
      </c>
      <c r="C869" s="103"/>
      <c r="D869" s="121"/>
      <c r="E869" s="121"/>
      <c r="F869" s="121"/>
      <c r="G869" s="121"/>
      <c r="H869" s="121"/>
      <c r="I869" s="201">
        <v>14742.6</v>
      </c>
    </row>
    <row r="870" spans="1:9" s="116" customFormat="1" ht="15" customHeight="1">
      <c r="A870" s="169" t="s">
        <v>162</v>
      </c>
      <c r="B870" s="170" t="s">
        <v>102</v>
      </c>
      <c r="C870" s="103" t="s">
        <v>163</v>
      </c>
      <c r="D870" s="121"/>
      <c r="E870" s="121"/>
      <c r="F870" s="121"/>
      <c r="G870" s="121"/>
      <c r="H870" s="121"/>
      <c r="I870" s="201">
        <v>14292.6</v>
      </c>
    </row>
    <row r="871" spans="1:9" s="116" customFormat="1" ht="36.75" customHeight="1" hidden="1">
      <c r="A871" s="169" t="s">
        <v>792</v>
      </c>
      <c r="B871" s="170">
        <v>112</v>
      </c>
      <c r="C871" s="103" t="s">
        <v>169</v>
      </c>
      <c r="D871" s="121"/>
      <c r="E871" s="121"/>
      <c r="F871" s="121"/>
      <c r="G871" s="121"/>
      <c r="H871" s="121"/>
      <c r="I871" s="201">
        <v>0</v>
      </c>
    </row>
    <row r="872" spans="1:9" s="116" customFormat="1" ht="26.25" customHeight="1" hidden="1">
      <c r="A872" s="169" t="s">
        <v>785</v>
      </c>
      <c r="B872" s="170">
        <v>112</v>
      </c>
      <c r="C872" s="103" t="s">
        <v>169</v>
      </c>
      <c r="D872" s="121" t="s">
        <v>786</v>
      </c>
      <c r="E872" s="121" t="s">
        <v>299</v>
      </c>
      <c r="F872" s="121" t="s">
        <v>300</v>
      </c>
      <c r="G872" s="121" t="s">
        <v>301</v>
      </c>
      <c r="H872" s="121"/>
      <c r="I872" s="201">
        <v>0</v>
      </c>
    </row>
    <row r="873" spans="1:9" s="116" customFormat="1" ht="26.25" customHeight="1" hidden="1">
      <c r="A873" s="212" t="s">
        <v>957</v>
      </c>
      <c r="B873" s="170">
        <v>112</v>
      </c>
      <c r="C873" s="103" t="s">
        <v>169</v>
      </c>
      <c r="D873" s="121" t="s">
        <v>786</v>
      </c>
      <c r="E873" s="121" t="s">
        <v>262</v>
      </c>
      <c r="F873" s="121" t="s">
        <v>300</v>
      </c>
      <c r="G873" s="121" t="s">
        <v>301</v>
      </c>
      <c r="H873" s="121"/>
      <c r="I873" s="201">
        <v>0</v>
      </c>
    </row>
    <row r="874" spans="1:9" s="116" customFormat="1" ht="24" customHeight="1" hidden="1">
      <c r="A874" s="173" t="s">
        <v>788</v>
      </c>
      <c r="B874" s="172">
        <v>112</v>
      </c>
      <c r="C874" s="105" t="s">
        <v>169</v>
      </c>
      <c r="D874" s="115" t="s">
        <v>786</v>
      </c>
      <c r="E874" s="115" t="s">
        <v>262</v>
      </c>
      <c r="F874" s="115" t="s">
        <v>298</v>
      </c>
      <c r="G874" s="115" t="s">
        <v>301</v>
      </c>
      <c r="H874" s="115"/>
      <c r="I874" s="203">
        <v>0</v>
      </c>
    </row>
    <row r="875" spans="1:9" s="116" customFormat="1" ht="30" customHeight="1" hidden="1">
      <c r="A875" s="168" t="s">
        <v>807</v>
      </c>
      <c r="B875" s="172">
        <v>112</v>
      </c>
      <c r="C875" s="105" t="s">
        <v>169</v>
      </c>
      <c r="D875" s="115" t="s">
        <v>786</v>
      </c>
      <c r="E875" s="115" t="s">
        <v>262</v>
      </c>
      <c r="F875" s="115" t="s">
        <v>298</v>
      </c>
      <c r="G875" s="115" t="s">
        <v>808</v>
      </c>
      <c r="H875" s="115"/>
      <c r="I875" s="203">
        <v>0</v>
      </c>
    </row>
    <row r="876" spans="1:9" s="116" customFormat="1" ht="26.25" customHeight="1" hidden="1">
      <c r="A876" s="168" t="s">
        <v>352</v>
      </c>
      <c r="B876" s="172">
        <v>112</v>
      </c>
      <c r="C876" s="105" t="s">
        <v>169</v>
      </c>
      <c r="D876" s="115" t="s">
        <v>786</v>
      </c>
      <c r="E876" s="115" t="s">
        <v>262</v>
      </c>
      <c r="F876" s="115" t="s">
        <v>298</v>
      </c>
      <c r="G876" s="115" t="s">
        <v>808</v>
      </c>
      <c r="H876" s="115" t="s">
        <v>156</v>
      </c>
      <c r="I876" s="205"/>
    </row>
    <row r="877" spans="1:9" s="120" customFormat="1" ht="12.75" customHeight="1">
      <c r="A877" s="169" t="s">
        <v>176</v>
      </c>
      <c r="B877" s="170" t="s">
        <v>102</v>
      </c>
      <c r="C877" s="103" t="s">
        <v>177</v>
      </c>
      <c r="D877" s="121"/>
      <c r="E877" s="121"/>
      <c r="F877" s="121"/>
      <c r="G877" s="121"/>
      <c r="H877" s="121"/>
      <c r="I877" s="201">
        <v>14292.6</v>
      </c>
    </row>
    <row r="878" spans="1:9" s="116" customFormat="1" ht="67.5" customHeight="1">
      <c r="A878" s="216" t="s">
        <v>951</v>
      </c>
      <c r="B878" s="170" t="s">
        <v>102</v>
      </c>
      <c r="C878" s="103" t="s">
        <v>177</v>
      </c>
      <c r="D878" s="121" t="s">
        <v>679</v>
      </c>
      <c r="E878" s="121" t="s">
        <v>299</v>
      </c>
      <c r="F878" s="121" t="s">
        <v>300</v>
      </c>
      <c r="G878" s="121" t="s">
        <v>301</v>
      </c>
      <c r="H878" s="121"/>
      <c r="I878" s="201">
        <v>45.2</v>
      </c>
    </row>
    <row r="879" spans="1:9" s="143" customFormat="1" ht="30" customHeight="1">
      <c r="A879" s="212" t="s">
        <v>680</v>
      </c>
      <c r="B879" s="170" t="s">
        <v>102</v>
      </c>
      <c r="C879" s="103" t="s">
        <v>177</v>
      </c>
      <c r="D879" s="121" t="s">
        <v>679</v>
      </c>
      <c r="E879" s="121" t="s">
        <v>258</v>
      </c>
      <c r="F879" s="121" t="s">
        <v>300</v>
      </c>
      <c r="G879" s="121" t="s">
        <v>301</v>
      </c>
      <c r="H879" s="121"/>
      <c r="I879" s="201">
        <v>45.2</v>
      </c>
    </row>
    <row r="880" spans="1:9" s="143" customFormat="1" ht="30" customHeight="1">
      <c r="A880" s="210" t="s">
        <v>686</v>
      </c>
      <c r="B880" s="172" t="s">
        <v>102</v>
      </c>
      <c r="C880" s="105" t="s">
        <v>177</v>
      </c>
      <c r="D880" s="115" t="s">
        <v>679</v>
      </c>
      <c r="E880" s="115" t="s">
        <v>258</v>
      </c>
      <c r="F880" s="115" t="s">
        <v>381</v>
      </c>
      <c r="G880" s="115" t="s">
        <v>301</v>
      </c>
      <c r="H880" s="115"/>
      <c r="I880" s="203">
        <v>45.2</v>
      </c>
    </row>
    <row r="881" spans="1:9" ht="33" customHeight="1">
      <c r="A881" s="210" t="s">
        <v>687</v>
      </c>
      <c r="B881" s="172" t="s">
        <v>102</v>
      </c>
      <c r="C881" s="105" t="s">
        <v>177</v>
      </c>
      <c r="D881" s="115" t="s">
        <v>679</v>
      </c>
      <c r="E881" s="115" t="s">
        <v>258</v>
      </c>
      <c r="F881" s="115" t="s">
        <v>381</v>
      </c>
      <c r="G881" s="115" t="s">
        <v>688</v>
      </c>
      <c r="H881" s="115"/>
      <c r="I881" s="203">
        <v>45.2</v>
      </c>
    </row>
    <row r="882" spans="1:9" ht="28.5" customHeight="1">
      <c r="A882" s="173" t="s">
        <v>311</v>
      </c>
      <c r="B882" s="172" t="s">
        <v>102</v>
      </c>
      <c r="C882" s="105" t="s">
        <v>177</v>
      </c>
      <c r="D882" s="115" t="s">
        <v>679</v>
      </c>
      <c r="E882" s="115" t="s">
        <v>258</v>
      </c>
      <c r="F882" s="115" t="s">
        <v>381</v>
      </c>
      <c r="G882" s="115" t="s">
        <v>688</v>
      </c>
      <c r="H882" s="115">
        <v>240</v>
      </c>
      <c r="I882" s="203">
        <v>45.2</v>
      </c>
    </row>
    <row r="883" spans="1:9" ht="28.5" customHeight="1">
      <c r="A883" s="169" t="s">
        <v>785</v>
      </c>
      <c r="B883" s="170" t="s">
        <v>102</v>
      </c>
      <c r="C883" s="103" t="s">
        <v>177</v>
      </c>
      <c r="D883" s="103" t="s">
        <v>786</v>
      </c>
      <c r="E883" s="103" t="s">
        <v>299</v>
      </c>
      <c r="F883" s="103" t="s">
        <v>300</v>
      </c>
      <c r="G883" s="103" t="s">
        <v>301</v>
      </c>
      <c r="H883" s="139"/>
      <c r="I883" s="201">
        <v>13362.699999999999</v>
      </c>
    </row>
    <row r="884" spans="1:9" ht="27" customHeight="1">
      <c r="A884" s="212" t="s">
        <v>957</v>
      </c>
      <c r="B884" s="170" t="s">
        <v>102</v>
      </c>
      <c r="C884" s="103" t="s">
        <v>177</v>
      </c>
      <c r="D884" s="121" t="s">
        <v>786</v>
      </c>
      <c r="E884" s="121" t="s">
        <v>262</v>
      </c>
      <c r="F884" s="121" t="s">
        <v>300</v>
      </c>
      <c r="G884" s="121" t="s">
        <v>301</v>
      </c>
      <c r="H884" s="121"/>
      <c r="I884" s="201">
        <v>13362.699999999999</v>
      </c>
    </row>
    <row r="885" spans="1:9" ht="16.5" customHeight="1">
      <c r="A885" s="173" t="s">
        <v>788</v>
      </c>
      <c r="B885" s="172" t="s">
        <v>102</v>
      </c>
      <c r="C885" s="105" t="s">
        <v>177</v>
      </c>
      <c r="D885" s="105" t="s">
        <v>786</v>
      </c>
      <c r="E885" s="105" t="s">
        <v>262</v>
      </c>
      <c r="F885" s="105" t="s">
        <v>298</v>
      </c>
      <c r="G885" s="105" t="s">
        <v>301</v>
      </c>
      <c r="H885" s="119"/>
      <c r="I885" s="203">
        <v>13362.699999999999</v>
      </c>
    </row>
    <row r="886" spans="1:9" ht="15" customHeight="1">
      <c r="A886" s="173" t="s">
        <v>789</v>
      </c>
      <c r="B886" s="172" t="s">
        <v>102</v>
      </c>
      <c r="C886" s="105" t="s">
        <v>177</v>
      </c>
      <c r="D886" s="105" t="s">
        <v>786</v>
      </c>
      <c r="E886" s="105" t="s">
        <v>262</v>
      </c>
      <c r="F886" s="105" t="s">
        <v>298</v>
      </c>
      <c r="G886" s="105" t="s">
        <v>790</v>
      </c>
      <c r="H886" s="119"/>
      <c r="I886" s="203">
        <v>10637.4</v>
      </c>
    </row>
    <row r="887" spans="1:9" s="116" customFormat="1" ht="24" customHeight="1">
      <c r="A887" s="173" t="s">
        <v>352</v>
      </c>
      <c r="B887" s="172" t="s">
        <v>102</v>
      </c>
      <c r="C887" s="105" t="s">
        <v>177</v>
      </c>
      <c r="D887" s="105" t="s">
        <v>786</v>
      </c>
      <c r="E887" s="105" t="s">
        <v>262</v>
      </c>
      <c r="F887" s="105" t="s">
        <v>298</v>
      </c>
      <c r="G887" s="105" t="s">
        <v>790</v>
      </c>
      <c r="H887" s="119">
        <v>120</v>
      </c>
      <c r="I887" s="203">
        <v>9866.9</v>
      </c>
    </row>
    <row r="888" spans="1:9" s="116" customFormat="1" ht="30" customHeight="1">
      <c r="A888" s="173" t="s">
        <v>311</v>
      </c>
      <c r="B888" s="172" t="s">
        <v>102</v>
      </c>
      <c r="C888" s="105" t="s">
        <v>177</v>
      </c>
      <c r="D888" s="105" t="s">
        <v>786</v>
      </c>
      <c r="E888" s="105" t="s">
        <v>262</v>
      </c>
      <c r="F888" s="105" t="s">
        <v>298</v>
      </c>
      <c r="G888" s="105" t="s">
        <v>790</v>
      </c>
      <c r="H888" s="119">
        <v>240</v>
      </c>
      <c r="I888" s="203">
        <v>770.5</v>
      </c>
    </row>
    <row r="889" spans="1:9" s="116" customFormat="1" ht="15" customHeight="1" hidden="1">
      <c r="A889" s="173" t="s">
        <v>387</v>
      </c>
      <c r="B889" s="172" t="s">
        <v>102</v>
      </c>
      <c r="C889" s="105" t="s">
        <v>177</v>
      </c>
      <c r="D889" s="105" t="s">
        <v>786</v>
      </c>
      <c r="E889" s="105" t="s">
        <v>262</v>
      </c>
      <c r="F889" s="105" t="s">
        <v>298</v>
      </c>
      <c r="G889" s="105" t="s">
        <v>790</v>
      </c>
      <c r="H889" s="119">
        <v>850</v>
      </c>
      <c r="I889" s="203"/>
    </row>
    <row r="890" spans="1:9" ht="33" customHeight="1">
      <c r="A890" s="168" t="s">
        <v>807</v>
      </c>
      <c r="B890" s="172">
        <v>112</v>
      </c>
      <c r="C890" s="105" t="s">
        <v>177</v>
      </c>
      <c r="D890" s="105" t="s">
        <v>786</v>
      </c>
      <c r="E890" s="105" t="s">
        <v>262</v>
      </c>
      <c r="F890" s="105" t="s">
        <v>298</v>
      </c>
      <c r="G890" s="105" t="s">
        <v>808</v>
      </c>
      <c r="H890" s="119"/>
      <c r="I890" s="203">
        <v>565.4</v>
      </c>
    </row>
    <row r="891" spans="1:9" ht="24" customHeight="1">
      <c r="A891" s="168" t="s">
        <v>352</v>
      </c>
      <c r="B891" s="172">
        <v>112</v>
      </c>
      <c r="C891" s="105" t="s">
        <v>177</v>
      </c>
      <c r="D891" s="105" t="s">
        <v>786</v>
      </c>
      <c r="E891" s="105" t="s">
        <v>262</v>
      </c>
      <c r="F891" s="105" t="s">
        <v>298</v>
      </c>
      <c r="G891" s="105" t="s">
        <v>808</v>
      </c>
      <c r="H891" s="119">
        <v>120</v>
      </c>
      <c r="I891" s="203">
        <v>565.4</v>
      </c>
    </row>
    <row r="892" spans="1:9" ht="42" customHeight="1">
      <c r="A892" s="173" t="s">
        <v>813</v>
      </c>
      <c r="B892" s="172" t="s">
        <v>102</v>
      </c>
      <c r="C892" s="105" t="s">
        <v>177</v>
      </c>
      <c r="D892" s="105" t="s">
        <v>786</v>
      </c>
      <c r="E892" s="105" t="s">
        <v>262</v>
      </c>
      <c r="F892" s="105" t="s">
        <v>298</v>
      </c>
      <c r="G892" s="105" t="s">
        <v>814</v>
      </c>
      <c r="H892" s="126"/>
      <c r="I892" s="203">
        <v>2159.9000000000005</v>
      </c>
    </row>
    <row r="893" spans="1:9" ht="23.25" customHeight="1">
      <c r="A893" s="173" t="s">
        <v>352</v>
      </c>
      <c r="B893" s="172" t="s">
        <v>102</v>
      </c>
      <c r="C893" s="105" t="s">
        <v>177</v>
      </c>
      <c r="D893" s="105" t="s">
        <v>786</v>
      </c>
      <c r="E893" s="105" t="s">
        <v>262</v>
      </c>
      <c r="F893" s="105" t="s">
        <v>298</v>
      </c>
      <c r="G893" s="105" t="s">
        <v>814</v>
      </c>
      <c r="H893" s="126">
        <v>120</v>
      </c>
      <c r="I893" s="203">
        <v>2091.6000000000004</v>
      </c>
    </row>
    <row r="894" spans="1:9" ht="29.25" customHeight="1">
      <c r="A894" s="173" t="s">
        <v>311</v>
      </c>
      <c r="B894" s="172" t="s">
        <v>102</v>
      </c>
      <c r="C894" s="105" t="s">
        <v>177</v>
      </c>
      <c r="D894" s="105" t="s">
        <v>786</v>
      </c>
      <c r="E894" s="105" t="s">
        <v>262</v>
      </c>
      <c r="F894" s="105" t="s">
        <v>298</v>
      </c>
      <c r="G894" s="105" t="s">
        <v>814</v>
      </c>
      <c r="H894" s="126">
        <v>240</v>
      </c>
      <c r="I894" s="203">
        <v>45.3</v>
      </c>
    </row>
    <row r="895" spans="1:9" ht="18.75" customHeight="1">
      <c r="A895" s="173" t="s">
        <v>849</v>
      </c>
      <c r="B895" s="172" t="s">
        <v>102</v>
      </c>
      <c r="C895" s="105" t="s">
        <v>177</v>
      </c>
      <c r="D895" s="105" t="s">
        <v>786</v>
      </c>
      <c r="E895" s="105" t="s">
        <v>262</v>
      </c>
      <c r="F895" s="105" t="s">
        <v>298</v>
      </c>
      <c r="G895" s="105" t="s">
        <v>814</v>
      </c>
      <c r="H895" s="126">
        <v>830</v>
      </c>
      <c r="I895" s="203">
        <v>2</v>
      </c>
    </row>
    <row r="896" spans="1:9" ht="16.5" customHeight="1">
      <c r="A896" s="173" t="s">
        <v>387</v>
      </c>
      <c r="B896" s="172" t="s">
        <v>102</v>
      </c>
      <c r="C896" s="105" t="s">
        <v>177</v>
      </c>
      <c r="D896" s="105" t="s">
        <v>786</v>
      </c>
      <c r="E896" s="105" t="s">
        <v>262</v>
      </c>
      <c r="F896" s="105" t="s">
        <v>298</v>
      </c>
      <c r="G896" s="105" t="s">
        <v>814</v>
      </c>
      <c r="H896" s="126">
        <v>850</v>
      </c>
      <c r="I896" s="203">
        <v>21</v>
      </c>
    </row>
    <row r="897" spans="1:9" ht="16.5" customHeight="1">
      <c r="A897" s="169" t="s">
        <v>820</v>
      </c>
      <c r="B897" s="170" t="s">
        <v>102</v>
      </c>
      <c r="C897" s="103" t="s">
        <v>177</v>
      </c>
      <c r="D897" s="103" t="s">
        <v>821</v>
      </c>
      <c r="E897" s="103" t="s">
        <v>299</v>
      </c>
      <c r="F897" s="103" t="s">
        <v>300</v>
      </c>
      <c r="G897" s="103" t="s">
        <v>301</v>
      </c>
      <c r="H897" s="139"/>
      <c r="I897" s="201">
        <v>884.7</v>
      </c>
    </row>
    <row r="898" spans="1:9" s="120" customFormat="1" ht="17.25" customHeight="1">
      <c r="A898" s="212" t="s">
        <v>788</v>
      </c>
      <c r="B898" s="170" t="s">
        <v>102</v>
      </c>
      <c r="C898" s="103" t="s">
        <v>177</v>
      </c>
      <c r="D898" s="121" t="s">
        <v>821</v>
      </c>
      <c r="E898" s="121" t="s">
        <v>634</v>
      </c>
      <c r="F898" s="121" t="s">
        <v>300</v>
      </c>
      <c r="G898" s="121" t="s">
        <v>301</v>
      </c>
      <c r="H898" s="121"/>
      <c r="I898" s="201">
        <v>884.7</v>
      </c>
    </row>
    <row r="899" spans="1:9" s="116" customFormat="1" ht="15" customHeight="1">
      <c r="A899" s="173" t="s">
        <v>788</v>
      </c>
      <c r="B899" s="172" t="s">
        <v>102</v>
      </c>
      <c r="C899" s="105" t="s">
        <v>177</v>
      </c>
      <c r="D899" s="105" t="s">
        <v>821</v>
      </c>
      <c r="E899" s="105" t="s">
        <v>634</v>
      </c>
      <c r="F899" s="105" t="s">
        <v>298</v>
      </c>
      <c r="G899" s="105" t="s">
        <v>301</v>
      </c>
      <c r="H899" s="119"/>
      <c r="I899" s="203">
        <v>884.7</v>
      </c>
    </row>
    <row r="900" spans="1:9" s="116" customFormat="1" ht="33" customHeight="1">
      <c r="A900" s="173" t="s">
        <v>829</v>
      </c>
      <c r="B900" s="172" t="s">
        <v>102</v>
      </c>
      <c r="C900" s="105" t="s">
        <v>177</v>
      </c>
      <c r="D900" s="105" t="s">
        <v>821</v>
      </c>
      <c r="E900" s="105" t="s">
        <v>634</v>
      </c>
      <c r="F900" s="105" t="s">
        <v>298</v>
      </c>
      <c r="G900" s="105" t="s">
        <v>830</v>
      </c>
      <c r="H900" s="119"/>
      <c r="I900" s="203">
        <v>344.5</v>
      </c>
    </row>
    <row r="901" spans="1:9" s="116" customFormat="1" ht="30" customHeight="1">
      <c r="A901" s="173" t="s">
        <v>311</v>
      </c>
      <c r="B901" s="172" t="s">
        <v>102</v>
      </c>
      <c r="C901" s="105" t="s">
        <v>177</v>
      </c>
      <c r="D901" s="105" t="s">
        <v>821</v>
      </c>
      <c r="E901" s="105" t="s">
        <v>634</v>
      </c>
      <c r="F901" s="105" t="s">
        <v>298</v>
      </c>
      <c r="G901" s="105" t="s">
        <v>830</v>
      </c>
      <c r="H901" s="119">
        <v>240</v>
      </c>
      <c r="I901" s="203">
        <v>344.5</v>
      </c>
    </row>
    <row r="902" spans="1:9" s="116" customFormat="1" ht="16.5" customHeight="1">
      <c r="A902" s="173" t="s">
        <v>976</v>
      </c>
      <c r="B902" s="172" t="s">
        <v>102</v>
      </c>
      <c r="C902" s="105" t="s">
        <v>177</v>
      </c>
      <c r="D902" s="105" t="s">
        <v>821</v>
      </c>
      <c r="E902" s="105" t="s">
        <v>634</v>
      </c>
      <c r="F902" s="105" t="s">
        <v>298</v>
      </c>
      <c r="G902" s="105" t="s">
        <v>832</v>
      </c>
      <c r="H902" s="119"/>
      <c r="I902" s="203">
        <v>540.2</v>
      </c>
    </row>
    <row r="903" spans="1:9" ht="31.5" customHeight="1">
      <c r="A903" s="173" t="s">
        <v>311</v>
      </c>
      <c r="B903" s="172" t="s">
        <v>102</v>
      </c>
      <c r="C903" s="105" t="s">
        <v>177</v>
      </c>
      <c r="D903" s="105" t="s">
        <v>821</v>
      </c>
      <c r="E903" s="105" t="s">
        <v>634</v>
      </c>
      <c r="F903" s="105" t="s">
        <v>298</v>
      </c>
      <c r="G903" s="105" t="s">
        <v>832</v>
      </c>
      <c r="H903" s="119">
        <v>240</v>
      </c>
      <c r="I903" s="203">
        <v>300</v>
      </c>
    </row>
    <row r="904" spans="1:9" ht="18" customHeight="1">
      <c r="A904" s="173" t="s">
        <v>387</v>
      </c>
      <c r="B904" s="172" t="s">
        <v>102</v>
      </c>
      <c r="C904" s="105" t="s">
        <v>177</v>
      </c>
      <c r="D904" s="105" t="s">
        <v>821</v>
      </c>
      <c r="E904" s="105" t="s">
        <v>634</v>
      </c>
      <c r="F904" s="105" t="s">
        <v>298</v>
      </c>
      <c r="G904" s="105" t="s">
        <v>832</v>
      </c>
      <c r="H904" s="119">
        <v>850</v>
      </c>
      <c r="I904" s="203">
        <v>240.2</v>
      </c>
    </row>
    <row r="905" spans="1:9" ht="12.75" customHeight="1">
      <c r="A905" s="169" t="s">
        <v>182</v>
      </c>
      <c r="B905" s="170">
        <v>112</v>
      </c>
      <c r="C905" s="103" t="s">
        <v>183</v>
      </c>
      <c r="D905" s="103"/>
      <c r="E905" s="103"/>
      <c r="F905" s="103"/>
      <c r="G905" s="103"/>
      <c r="H905" s="139"/>
      <c r="I905" s="201">
        <v>450</v>
      </c>
    </row>
    <row r="906" spans="1:9" ht="17.25" customHeight="1">
      <c r="A906" s="217" t="s">
        <v>188</v>
      </c>
      <c r="B906" s="170">
        <v>112</v>
      </c>
      <c r="C906" s="103" t="s">
        <v>189</v>
      </c>
      <c r="D906" s="103"/>
      <c r="E906" s="103"/>
      <c r="F906" s="103"/>
      <c r="G906" s="103"/>
      <c r="H906" s="139"/>
      <c r="I906" s="201">
        <v>150</v>
      </c>
    </row>
    <row r="907" spans="1:9" ht="30.75" customHeight="1">
      <c r="A907" s="217" t="s">
        <v>270</v>
      </c>
      <c r="B907" s="170">
        <v>112</v>
      </c>
      <c r="C907" s="103" t="s">
        <v>189</v>
      </c>
      <c r="D907" s="103" t="s">
        <v>693</v>
      </c>
      <c r="E907" s="103" t="s">
        <v>299</v>
      </c>
      <c r="F907" s="103" t="s">
        <v>300</v>
      </c>
      <c r="G907" s="103" t="s">
        <v>301</v>
      </c>
      <c r="H907" s="139"/>
      <c r="I907" s="201">
        <v>150</v>
      </c>
    </row>
    <row r="908" spans="1:9" ht="27.75" customHeight="1">
      <c r="A908" s="217" t="s">
        <v>721</v>
      </c>
      <c r="B908" s="170">
        <v>112</v>
      </c>
      <c r="C908" s="103" t="s">
        <v>189</v>
      </c>
      <c r="D908" s="103" t="s">
        <v>693</v>
      </c>
      <c r="E908" s="103" t="s">
        <v>262</v>
      </c>
      <c r="F908" s="103" t="s">
        <v>300</v>
      </c>
      <c r="G908" s="103" t="s">
        <v>301</v>
      </c>
      <c r="H908" s="139"/>
      <c r="I908" s="201">
        <v>150</v>
      </c>
    </row>
    <row r="909" spans="1:9" ht="15" customHeight="1">
      <c r="A909" s="173" t="s">
        <v>729</v>
      </c>
      <c r="B909" s="172">
        <v>112</v>
      </c>
      <c r="C909" s="105" t="s">
        <v>189</v>
      </c>
      <c r="D909" s="105" t="s">
        <v>693</v>
      </c>
      <c r="E909" s="105" t="s">
        <v>262</v>
      </c>
      <c r="F909" s="105" t="s">
        <v>326</v>
      </c>
      <c r="G909" s="105" t="s">
        <v>301</v>
      </c>
      <c r="H909" s="119"/>
      <c r="I909" s="203">
        <v>150</v>
      </c>
    </row>
    <row r="910" spans="1:9" ht="17.25" customHeight="1">
      <c r="A910" s="173" t="s">
        <v>732</v>
      </c>
      <c r="B910" s="172">
        <v>112</v>
      </c>
      <c r="C910" s="105" t="s">
        <v>189</v>
      </c>
      <c r="D910" s="105" t="s">
        <v>693</v>
      </c>
      <c r="E910" s="105" t="s">
        <v>262</v>
      </c>
      <c r="F910" s="105" t="s">
        <v>326</v>
      </c>
      <c r="G910" s="105" t="s">
        <v>733</v>
      </c>
      <c r="H910" s="119"/>
      <c r="I910" s="203">
        <v>150</v>
      </c>
    </row>
    <row r="911" spans="1:9" s="143" customFormat="1" ht="26.25" customHeight="1">
      <c r="A911" s="173" t="s">
        <v>311</v>
      </c>
      <c r="B911" s="172">
        <v>112</v>
      </c>
      <c r="C911" s="105" t="s">
        <v>189</v>
      </c>
      <c r="D911" s="105" t="s">
        <v>693</v>
      </c>
      <c r="E911" s="105" t="s">
        <v>262</v>
      </c>
      <c r="F911" s="105" t="s">
        <v>326</v>
      </c>
      <c r="G911" s="105" t="s">
        <v>733</v>
      </c>
      <c r="H911" s="119">
        <v>240</v>
      </c>
      <c r="I911" s="203">
        <v>150</v>
      </c>
    </row>
    <row r="912" spans="1:9" s="143" customFormat="1" ht="15.75" customHeight="1">
      <c r="A912" s="169" t="s">
        <v>192</v>
      </c>
      <c r="B912" s="170">
        <v>112</v>
      </c>
      <c r="C912" s="103" t="s">
        <v>193</v>
      </c>
      <c r="D912" s="103"/>
      <c r="E912" s="103"/>
      <c r="F912" s="103"/>
      <c r="G912" s="103"/>
      <c r="H912" s="139"/>
      <c r="I912" s="201">
        <v>300</v>
      </c>
    </row>
    <row r="913" spans="1:9" s="143" customFormat="1" ht="15.75" customHeight="1">
      <c r="A913" s="169" t="s">
        <v>820</v>
      </c>
      <c r="B913" s="170">
        <v>112</v>
      </c>
      <c r="C913" s="103" t="s">
        <v>193</v>
      </c>
      <c r="D913" s="103" t="s">
        <v>821</v>
      </c>
      <c r="E913" s="103" t="s">
        <v>299</v>
      </c>
      <c r="F913" s="103" t="s">
        <v>300</v>
      </c>
      <c r="G913" s="103" t="s">
        <v>301</v>
      </c>
      <c r="H913" s="139"/>
      <c r="I913" s="201">
        <v>300</v>
      </c>
    </row>
    <row r="914" spans="1:9" s="143" customFormat="1" ht="12.75" customHeight="1">
      <c r="A914" s="212" t="s">
        <v>788</v>
      </c>
      <c r="B914" s="170">
        <v>112</v>
      </c>
      <c r="C914" s="103" t="s">
        <v>193</v>
      </c>
      <c r="D914" s="103" t="s">
        <v>821</v>
      </c>
      <c r="E914" s="103" t="s">
        <v>634</v>
      </c>
      <c r="F914" s="103" t="s">
        <v>300</v>
      </c>
      <c r="G914" s="103" t="s">
        <v>301</v>
      </c>
      <c r="H914" s="139"/>
      <c r="I914" s="201">
        <v>300</v>
      </c>
    </row>
    <row r="915" spans="1:9" s="143" customFormat="1" ht="13.5" customHeight="1">
      <c r="A915" s="173" t="s">
        <v>788</v>
      </c>
      <c r="B915" s="172">
        <v>112</v>
      </c>
      <c r="C915" s="105" t="s">
        <v>193</v>
      </c>
      <c r="D915" s="105" t="s">
        <v>821</v>
      </c>
      <c r="E915" s="105" t="s">
        <v>634</v>
      </c>
      <c r="F915" s="105" t="s">
        <v>298</v>
      </c>
      <c r="G915" s="105" t="s">
        <v>301</v>
      </c>
      <c r="H915" s="119"/>
      <c r="I915" s="203">
        <v>300</v>
      </c>
    </row>
    <row r="916" spans="1:9" s="143" customFormat="1" ht="16.5" customHeight="1">
      <c r="A916" s="173" t="s">
        <v>858</v>
      </c>
      <c r="B916" s="172">
        <v>112</v>
      </c>
      <c r="C916" s="105" t="s">
        <v>193</v>
      </c>
      <c r="D916" s="105" t="s">
        <v>821</v>
      </c>
      <c r="E916" s="105" t="s">
        <v>634</v>
      </c>
      <c r="F916" s="105" t="s">
        <v>298</v>
      </c>
      <c r="G916" s="105" t="s">
        <v>859</v>
      </c>
      <c r="H916" s="119"/>
      <c r="I916" s="203">
        <v>300</v>
      </c>
    </row>
    <row r="917" spans="1:9" s="143" customFormat="1" ht="27" customHeight="1">
      <c r="A917" s="173" t="s">
        <v>311</v>
      </c>
      <c r="B917" s="172">
        <v>112</v>
      </c>
      <c r="C917" s="105" t="s">
        <v>193</v>
      </c>
      <c r="D917" s="105" t="s">
        <v>821</v>
      </c>
      <c r="E917" s="105" t="s">
        <v>634</v>
      </c>
      <c r="F917" s="105" t="s">
        <v>298</v>
      </c>
      <c r="G917" s="105" t="s">
        <v>859</v>
      </c>
      <c r="H917" s="119">
        <v>240</v>
      </c>
      <c r="I917" s="203">
        <v>300</v>
      </c>
    </row>
    <row r="918" spans="1:9" s="143" customFormat="1" ht="29.25" customHeight="1">
      <c r="A918" s="169" t="s">
        <v>140</v>
      </c>
      <c r="B918" s="170" t="s">
        <v>139</v>
      </c>
      <c r="C918" s="103"/>
      <c r="D918" s="121"/>
      <c r="E918" s="121"/>
      <c r="F918" s="121"/>
      <c r="G918" s="121"/>
      <c r="H918" s="121"/>
      <c r="I918" s="201">
        <v>44274.799999999996</v>
      </c>
    </row>
    <row r="919" spans="1:9" ht="12.75" customHeight="1">
      <c r="A919" s="169" t="s">
        <v>162</v>
      </c>
      <c r="B919" s="170" t="s">
        <v>139</v>
      </c>
      <c r="C919" s="103" t="s">
        <v>163</v>
      </c>
      <c r="D919" s="121"/>
      <c r="E919" s="121"/>
      <c r="F919" s="121"/>
      <c r="G919" s="121"/>
      <c r="H919" s="121"/>
      <c r="I919" s="201">
        <v>44274.799999999996</v>
      </c>
    </row>
    <row r="920" spans="1:9" ht="15.75" customHeight="1">
      <c r="A920" s="169" t="s">
        <v>176</v>
      </c>
      <c r="B920" s="170" t="s">
        <v>139</v>
      </c>
      <c r="C920" s="103" t="s">
        <v>177</v>
      </c>
      <c r="D920" s="121"/>
      <c r="E920" s="121"/>
      <c r="F920" s="121"/>
      <c r="G920" s="121"/>
      <c r="H920" s="121"/>
      <c r="I920" s="201">
        <v>44274.799999999996</v>
      </c>
    </row>
    <row r="921" spans="1:9" ht="15.75" customHeight="1">
      <c r="A921" s="169" t="s">
        <v>820</v>
      </c>
      <c r="B921" s="170" t="s">
        <v>139</v>
      </c>
      <c r="C921" s="103" t="s">
        <v>177</v>
      </c>
      <c r="D921" s="103" t="s">
        <v>821</v>
      </c>
      <c r="E921" s="103" t="s">
        <v>299</v>
      </c>
      <c r="F921" s="103" t="s">
        <v>300</v>
      </c>
      <c r="G921" s="103" t="s">
        <v>301</v>
      </c>
      <c r="H921" s="139"/>
      <c r="I921" s="201">
        <v>44274.799999999996</v>
      </c>
    </row>
    <row r="922" spans="1:9" ht="15" customHeight="1">
      <c r="A922" s="212" t="s">
        <v>788</v>
      </c>
      <c r="B922" s="170" t="s">
        <v>139</v>
      </c>
      <c r="C922" s="103" t="s">
        <v>177</v>
      </c>
      <c r="D922" s="121" t="s">
        <v>821</v>
      </c>
      <c r="E922" s="121" t="s">
        <v>634</v>
      </c>
      <c r="F922" s="121" t="s">
        <v>300</v>
      </c>
      <c r="G922" s="121" t="s">
        <v>301</v>
      </c>
      <c r="H922" s="121"/>
      <c r="I922" s="201">
        <v>44274.799999999996</v>
      </c>
    </row>
    <row r="923" spans="1:9" ht="15" customHeight="1">
      <c r="A923" s="173" t="s">
        <v>788</v>
      </c>
      <c r="B923" s="172" t="s">
        <v>139</v>
      </c>
      <c r="C923" s="105" t="s">
        <v>177</v>
      </c>
      <c r="D923" s="105" t="s">
        <v>821</v>
      </c>
      <c r="E923" s="105" t="s">
        <v>634</v>
      </c>
      <c r="F923" s="105" t="s">
        <v>298</v>
      </c>
      <c r="G923" s="105" t="s">
        <v>301</v>
      </c>
      <c r="H923" s="119"/>
      <c r="I923" s="203">
        <v>44274.799999999996</v>
      </c>
    </row>
    <row r="924" spans="1:9" ht="18" customHeight="1">
      <c r="A924" s="168" t="s">
        <v>384</v>
      </c>
      <c r="B924" s="172" t="s">
        <v>139</v>
      </c>
      <c r="C924" s="105" t="s">
        <v>177</v>
      </c>
      <c r="D924" s="105" t="s">
        <v>821</v>
      </c>
      <c r="E924" s="105" t="s">
        <v>634</v>
      </c>
      <c r="F924" s="105" t="s">
        <v>298</v>
      </c>
      <c r="G924" s="105" t="s">
        <v>385</v>
      </c>
      <c r="H924" s="119"/>
      <c r="I924" s="203">
        <v>30187.499999999996</v>
      </c>
    </row>
    <row r="925" spans="1:9" ht="15" customHeight="1">
      <c r="A925" s="173" t="s">
        <v>386</v>
      </c>
      <c r="B925" s="172" t="s">
        <v>139</v>
      </c>
      <c r="C925" s="105" t="s">
        <v>177</v>
      </c>
      <c r="D925" s="105" t="s">
        <v>821</v>
      </c>
      <c r="E925" s="105" t="s">
        <v>634</v>
      </c>
      <c r="F925" s="105" t="s">
        <v>298</v>
      </c>
      <c r="G925" s="105" t="s">
        <v>385</v>
      </c>
      <c r="H925" s="119">
        <v>110</v>
      </c>
      <c r="I925" s="203">
        <v>20913.699999999997</v>
      </c>
    </row>
    <row r="926" spans="1:9" ht="26.25" customHeight="1">
      <c r="A926" s="173" t="s">
        <v>311</v>
      </c>
      <c r="B926" s="172" t="s">
        <v>139</v>
      </c>
      <c r="C926" s="105" t="s">
        <v>177</v>
      </c>
      <c r="D926" s="105" t="s">
        <v>821</v>
      </c>
      <c r="E926" s="105" t="s">
        <v>634</v>
      </c>
      <c r="F926" s="105" t="s">
        <v>298</v>
      </c>
      <c r="G926" s="105" t="s">
        <v>385</v>
      </c>
      <c r="H926" s="119">
        <v>240</v>
      </c>
      <c r="I926" s="203">
        <v>9242.3</v>
      </c>
    </row>
    <row r="927" spans="1:9" ht="15" customHeight="1">
      <c r="A927" s="173" t="s">
        <v>387</v>
      </c>
      <c r="B927" s="172" t="s">
        <v>139</v>
      </c>
      <c r="C927" s="105" t="s">
        <v>177</v>
      </c>
      <c r="D927" s="105" t="s">
        <v>821</v>
      </c>
      <c r="E927" s="105" t="s">
        <v>634</v>
      </c>
      <c r="F927" s="105" t="s">
        <v>298</v>
      </c>
      <c r="G927" s="105" t="s">
        <v>385</v>
      </c>
      <c r="H927" s="119">
        <v>850</v>
      </c>
      <c r="I927" s="203">
        <v>31.5</v>
      </c>
    </row>
    <row r="928" spans="1:9" ht="47.25" customHeight="1">
      <c r="A928" s="168" t="s">
        <v>413</v>
      </c>
      <c r="B928" s="172" t="s">
        <v>139</v>
      </c>
      <c r="C928" s="105" t="s">
        <v>177</v>
      </c>
      <c r="D928" s="105" t="s">
        <v>821</v>
      </c>
      <c r="E928" s="105" t="s">
        <v>634</v>
      </c>
      <c r="F928" s="105" t="s">
        <v>298</v>
      </c>
      <c r="G928" s="105" t="s">
        <v>414</v>
      </c>
      <c r="H928" s="119"/>
      <c r="I928" s="203">
        <v>500</v>
      </c>
    </row>
    <row r="929" spans="1:9" ht="30" customHeight="1">
      <c r="A929" s="173" t="s">
        <v>311</v>
      </c>
      <c r="B929" s="172" t="s">
        <v>139</v>
      </c>
      <c r="C929" s="105" t="s">
        <v>177</v>
      </c>
      <c r="D929" s="105" t="s">
        <v>821</v>
      </c>
      <c r="E929" s="105" t="s">
        <v>634</v>
      </c>
      <c r="F929" s="105" t="s">
        <v>298</v>
      </c>
      <c r="G929" s="105" t="s">
        <v>414</v>
      </c>
      <c r="H929" s="119">
        <v>240</v>
      </c>
      <c r="I929" s="203">
        <v>500</v>
      </c>
    </row>
    <row r="930" spans="1:9" ht="15" customHeight="1" hidden="1">
      <c r="A930" s="210" t="s">
        <v>305</v>
      </c>
      <c r="B930" s="172" t="s">
        <v>139</v>
      </c>
      <c r="C930" s="105" t="s">
        <v>177</v>
      </c>
      <c r="D930" s="105" t="s">
        <v>821</v>
      </c>
      <c r="E930" s="105" t="s">
        <v>634</v>
      </c>
      <c r="F930" s="105" t="s">
        <v>298</v>
      </c>
      <c r="G930" s="105" t="s">
        <v>414</v>
      </c>
      <c r="H930" s="119">
        <v>540</v>
      </c>
      <c r="I930" s="203"/>
    </row>
    <row r="931" spans="1:9" ht="31.5" customHeight="1">
      <c r="A931" s="173" t="s">
        <v>891</v>
      </c>
      <c r="B931" s="219" t="s">
        <v>139</v>
      </c>
      <c r="C931" s="105" t="s">
        <v>177</v>
      </c>
      <c r="D931" s="105" t="s">
        <v>821</v>
      </c>
      <c r="E931" s="105" t="s">
        <v>634</v>
      </c>
      <c r="F931" s="105" t="s">
        <v>298</v>
      </c>
      <c r="G931" s="105" t="s">
        <v>873</v>
      </c>
      <c r="H931" s="126"/>
      <c r="I931" s="205">
        <v>13587.3</v>
      </c>
    </row>
    <row r="932" spans="1:9" ht="12.75" customHeight="1">
      <c r="A932" s="173" t="s">
        <v>386</v>
      </c>
      <c r="B932" s="219" t="s">
        <v>139</v>
      </c>
      <c r="C932" s="105" t="s">
        <v>177</v>
      </c>
      <c r="D932" s="105" t="s">
        <v>821</v>
      </c>
      <c r="E932" s="105" t="s">
        <v>634</v>
      </c>
      <c r="F932" s="105" t="s">
        <v>298</v>
      </c>
      <c r="G932" s="105" t="s">
        <v>873</v>
      </c>
      <c r="H932" s="126">
        <v>110</v>
      </c>
      <c r="I932" s="205">
        <v>8235.5</v>
      </c>
    </row>
    <row r="933" spans="1:9" ht="31.5" customHeight="1">
      <c r="A933" s="173" t="s">
        <v>311</v>
      </c>
      <c r="B933" s="219" t="s">
        <v>139</v>
      </c>
      <c r="C933" s="105" t="s">
        <v>177</v>
      </c>
      <c r="D933" s="105" t="s">
        <v>821</v>
      </c>
      <c r="E933" s="105" t="s">
        <v>634</v>
      </c>
      <c r="F933" s="105" t="s">
        <v>298</v>
      </c>
      <c r="G933" s="105" t="s">
        <v>873</v>
      </c>
      <c r="H933" s="126">
        <v>240</v>
      </c>
      <c r="I933" s="205">
        <v>5340.9</v>
      </c>
    </row>
    <row r="934" spans="1:9" ht="16.5" customHeight="1">
      <c r="A934" s="173" t="s">
        <v>387</v>
      </c>
      <c r="B934" s="219" t="s">
        <v>139</v>
      </c>
      <c r="C934" s="105" t="s">
        <v>177</v>
      </c>
      <c r="D934" s="105" t="s">
        <v>821</v>
      </c>
      <c r="E934" s="105" t="s">
        <v>634</v>
      </c>
      <c r="F934" s="105" t="s">
        <v>298</v>
      </c>
      <c r="G934" s="105" t="s">
        <v>873</v>
      </c>
      <c r="H934" s="126">
        <v>850</v>
      </c>
      <c r="I934" s="205">
        <v>10.9</v>
      </c>
    </row>
    <row r="935" spans="1:9" ht="17.25" customHeight="1">
      <c r="A935" s="169" t="s">
        <v>145</v>
      </c>
      <c r="B935" s="170" t="s">
        <v>144</v>
      </c>
      <c r="C935" s="103"/>
      <c r="D935" s="121"/>
      <c r="E935" s="121"/>
      <c r="F935" s="121"/>
      <c r="G935" s="121"/>
      <c r="H935" s="121"/>
      <c r="I935" s="201">
        <v>10157.5</v>
      </c>
    </row>
    <row r="936" spans="1:9" ht="15.75" customHeight="1">
      <c r="A936" s="169" t="s">
        <v>162</v>
      </c>
      <c r="B936" s="170" t="s">
        <v>144</v>
      </c>
      <c r="C936" s="103" t="s">
        <v>163</v>
      </c>
      <c r="D936" s="121"/>
      <c r="E936" s="121"/>
      <c r="F936" s="121"/>
      <c r="G936" s="121"/>
      <c r="H936" s="121"/>
      <c r="I936" s="201">
        <v>10157.5</v>
      </c>
    </row>
    <row r="937" spans="1:9" s="134" customFormat="1" ht="33" customHeight="1">
      <c r="A937" s="169" t="s">
        <v>164</v>
      </c>
      <c r="B937" s="170" t="s">
        <v>144</v>
      </c>
      <c r="C937" s="103" t="s">
        <v>165</v>
      </c>
      <c r="D937" s="103">
        <v>67</v>
      </c>
      <c r="E937" s="103">
        <v>0</v>
      </c>
      <c r="F937" s="103" t="s">
        <v>300</v>
      </c>
      <c r="G937" s="103" t="s">
        <v>301</v>
      </c>
      <c r="H937" s="139"/>
      <c r="I937" s="201">
        <v>3545.4000000000005</v>
      </c>
    </row>
    <row r="938" spans="1:9" s="134" customFormat="1" ht="18.75" customHeight="1">
      <c r="A938" s="212" t="s">
        <v>787</v>
      </c>
      <c r="B938" s="170" t="s">
        <v>144</v>
      </c>
      <c r="C938" s="103" t="s">
        <v>165</v>
      </c>
      <c r="D938" s="121" t="s">
        <v>786</v>
      </c>
      <c r="E938" s="121" t="s">
        <v>258</v>
      </c>
      <c r="F938" s="121" t="s">
        <v>300</v>
      </c>
      <c r="G938" s="121" t="s">
        <v>301</v>
      </c>
      <c r="H938" s="121"/>
      <c r="I938" s="201">
        <v>3545.4000000000005</v>
      </c>
    </row>
    <row r="939" spans="1:9" ht="15.75" customHeight="1">
      <c r="A939" s="173" t="s">
        <v>788</v>
      </c>
      <c r="B939" s="172" t="s">
        <v>144</v>
      </c>
      <c r="C939" s="105" t="s">
        <v>165</v>
      </c>
      <c r="D939" s="105" t="s">
        <v>786</v>
      </c>
      <c r="E939" s="105" t="s">
        <v>258</v>
      </c>
      <c r="F939" s="105" t="s">
        <v>298</v>
      </c>
      <c r="G939" s="105" t="s">
        <v>301</v>
      </c>
      <c r="H939" s="119"/>
      <c r="I939" s="203">
        <v>3545.4000000000005</v>
      </c>
    </row>
    <row r="940" spans="1:9" ht="14.25" customHeight="1">
      <c r="A940" s="173" t="s">
        <v>789</v>
      </c>
      <c r="B940" s="172" t="s">
        <v>144</v>
      </c>
      <c r="C940" s="105" t="s">
        <v>165</v>
      </c>
      <c r="D940" s="105" t="s">
        <v>786</v>
      </c>
      <c r="E940" s="105" t="s">
        <v>258</v>
      </c>
      <c r="F940" s="105" t="s">
        <v>298</v>
      </c>
      <c r="G940" s="105" t="s">
        <v>790</v>
      </c>
      <c r="H940" s="119"/>
      <c r="I940" s="203">
        <v>3545.4000000000005</v>
      </c>
    </row>
    <row r="941" spans="1:9" ht="21.75" customHeight="1">
      <c r="A941" s="173" t="s">
        <v>352</v>
      </c>
      <c r="B941" s="172" t="s">
        <v>144</v>
      </c>
      <c r="C941" s="105" t="s">
        <v>165</v>
      </c>
      <c r="D941" s="105" t="s">
        <v>786</v>
      </c>
      <c r="E941" s="105" t="s">
        <v>258</v>
      </c>
      <c r="F941" s="105" t="s">
        <v>298</v>
      </c>
      <c r="G941" s="105" t="s">
        <v>790</v>
      </c>
      <c r="H941" s="119">
        <v>120</v>
      </c>
      <c r="I941" s="203">
        <v>3545.4000000000005</v>
      </c>
    </row>
    <row r="942" spans="1:9" ht="41.25" customHeight="1">
      <c r="A942" s="217" t="s">
        <v>166</v>
      </c>
      <c r="B942" s="170" t="s">
        <v>144</v>
      </c>
      <c r="C942" s="103" t="s">
        <v>167</v>
      </c>
      <c r="D942" s="103"/>
      <c r="E942" s="103"/>
      <c r="F942" s="103"/>
      <c r="G942" s="103"/>
      <c r="H942" s="139"/>
      <c r="I942" s="201">
        <v>5332.1</v>
      </c>
    </row>
    <row r="943" spans="1:9" ht="33" customHeight="1">
      <c r="A943" s="169" t="s">
        <v>785</v>
      </c>
      <c r="B943" s="170" t="s">
        <v>144</v>
      </c>
      <c r="C943" s="103" t="s">
        <v>167</v>
      </c>
      <c r="D943" s="121" t="s">
        <v>786</v>
      </c>
      <c r="E943" s="121" t="s">
        <v>299</v>
      </c>
      <c r="F943" s="121" t="s">
        <v>300</v>
      </c>
      <c r="G943" s="121" t="s">
        <v>301</v>
      </c>
      <c r="H943" s="139"/>
      <c r="I943" s="201">
        <v>5332.1</v>
      </c>
    </row>
    <row r="944" spans="1:9" ht="27" customHeight="1">
      <c r="A944" s="212" t="s">
        <v>957</v>
      </c>
      <c r="B944" s="170" t="s">
        <v>144</v>
      </c>
      <c r="C944" s="103" t="s">
        <v>167</v>
      </c>
      <c r="D944" s="121" t="s">
        <v>786</v>
      </c>
      <c r="E944" s="121" t="s">
        <v>262</v>
      </c>
      <c r="F944" s="121" t="s">
        <v>300</v>
      </c>
      <c r="G944" s="121" t="s">
        <v>301</v>
      </c>
      <c r="H944" s="121"/>
      <c r="I944" s="201">
        <v>5332.1</v>
      </c>
    </row>
    <row r="945" spans="1:9" ht="15" customHeight="1">
      <c r="A945" s="173" t="s">
        <v>788</v>
      </c>
      <c r="B945" s="172" t="s">
        <v>144</v>
      </c>
      <c r="C945" s="105" t="s">
        <v>167</v>
      </c>
      <c r="D945" s="105" t="s">
        <v>786</v>
      </c>
      <c r="E945" s="105" t="s">
        <v>262</v>
      </c>
      <c r="F945" s="105" t="s">
        <v>298</v>
      </c>
      <c r="G945" s="105" t="s">
        <v>301</v>
      </c>
      <c r="H945" s="126"/>
      <c r="I945" s="205">
        <v>5332.1</v>
      </c>
    </row>
    <row r="946" spans="1:9" ht="27" customHeight="1" hidden="1">
      <c r="A946" s="173" t="s">
        <v>876</v>
      </c>
      <c r="B946" s="172" t="s">
        <v>144</v>
      </c>
      <c r="C946" s="105" t="s">
        <v>167</v>
      </c>
      <c r="D946" s="105" t="s">
        <v>786</v>
      </c>
      <c r="E946" s="105" t="s">
        <v>262</v>
      </c>
      <c r="F946" s="105" t="s">
        <v>298</v>
      </c>
      <c r="G946" s="105" t="s">
        <v>794</v>
      </c>
      <c r="H946" s="119"/>
      <c r="I946" s="203">
        <v>0</v>
      </c>
    </row>
    <row r="947" spans="1:9" ht="24" customHeight="1" hidden="1">
      <c r="A947" s="173" t="s">
        <v>352</v>
      </c>
      <c r="B947" s="172" t="s">
        <v>144</v>
      </c>
      <c r="C947" s="105" t="s">
        <v>167</v>
      </c>
      <c r="D947" s="105" t="s">
        <v>786</v>
      </c>
      <c r="E947" s="105" t="s">
        <v>262</v>
      </c>
      <c r="F947" s="105" t="s">
        <v>298</v>
      </c>
      <c r="G947" s="105" t="s">
        <v>794</v>
      </c>
      <c r="H947" s="119">
        <v>120</v>
      </c>
      <c r="I947" s="203"/>
    </row>
    <row r="948" spans="1:9" ht="19.5" customHeight="1">
      <c r="A948" s="173" t="s">
        <v>789</v>
      </c>
      <c r="B948" s="172" t="s">
        <v>144</v>
      </c>
      <c r="C948" s="105" t="s">
        <v>167</v>
      </c>
      <c r="D948" s="105" t="s">
        <v>786</v>
      </c>
      <c r="E948" s="105" t="s">
        <v>262</v>
      </c>
      <c r="F948" s="105" t="s">
        <v>298</v>
      </c>
      <c r="G948" s="105" t="s">
        <v>790</v>
      </c>
      <c r="H948" s="119"/>
      <c r="I948" s="203">
        <v>4680.400000000001</v>
      </c>
    </row>
    <row r="949" spans="1:9" ht="18.75" customHeight="1">
      <c r="A949" s="173" t="s">
        <v>352</v>
      </c>
      <c r="B949" s="172" t="s">
        <v>144</v>
      </c>
      <c r="C949" s="105" t="s">
        <v>167</v>
      </c>
      <c r="D949" s="105" t="s">
        <v>786</v>
      </c>
      <c r="E949" s="105" t="s">
        <v>262</v>
      </c>
      <c r="F949" s="105" t="s">
        <v>298</v>
      </c>
      <c r="G949" s="105" t="s">
        <v>790</v>
      </c>
      <c r="H949" s="119">
        <v>120</v>
      </c>
      <c r="I949" s="203">
        <v>4399.1</v>
      </c>
    </row>
    <row r="950" spans="1:9" ht="28.5" customHeight="1">
      <c r="A950" s="173" t="s">
        <v>311</v>
      </c>
      <c r="B950" s="172" t="s">
        <v>144</v>
      </c>
      <c r="C950" s="105" t="s">
        <v>167</v>
      </c>
      <c r="D950" s="105" t="s">
        <v>786</v>
      </c>
      <c r="E950" s="105" t="s">
        <v>262</v>
      </c>
      <c r="F950" s="105" t="s">
        <v>298</v>
      </c>
      <c r="G950" s="105" t="s">
        <v>790</v>
      </c>
      <c r="H950" s="119">
        <v>240</v>
      </c>
      <c r="I950" s="203">
        <v>281.3</v>
      </c>
    </row>
    <row r="951" spans="1:9" ht="31.5" customHeight="1">
      <c r="A951" s="173" t="s">
        <v>977</v>
      </c>
      <c r="B951" s="172" t="s">
        <v>144</v>
      </c>
      <c r="C951" s="105" t="s">
        <v>167</v>
      </c>
      <c r="D951" s="105" t="s">
        <v>786</v>
      </c>
      <c r="E951" s="105" t="s">
        <v>262</v>
      </c>
      <c r="F951" s="105" t="s">
        <v>298</v>
      </c>
      <c r="G951" s="105" t="s">
        <v>816</v>
      </c>
      <c r="H951" s="119"/>
      <c r="I951" s="203">
        <v>651.7</v>
      </c>
    </row>
    <row r="952" spans="1:9" ht="21" customHeight="1">
      <c r="A952" s="173" t="s">
        <v>352</v>
      </c>
      <c r="B952" s="172" t="s">
        <v>144</v>
      </c>
      <c r="C952" s="105" t="s">
        <v>167</v>
      </c>
      <c r="D952" s="105" t="s">
        <v>786</v>
      </c>
      <c r="E952" s="105" t="s">
        <v>262</v>
      </c>
      <c r="F952" s="105" t="s">
        <v>298</v>
      </c>
      <c r="G952" s="105" t="s">
        <v>816</v>
      </c>
      <c r="H952" s="119">
        <v>120</v>
      </c>
      <c r="I952" s="203">
        <v>651.7</v>
      </c>
    </row>
    <row r="953" spans="1:9" ht="15" customHeight="1">
      <c r="A953" s="169" t="s">
        <v>176</v>
      </c>
      <c r="B953" s="170" t="s">
        <v>144</v>
      </c>
      <c r="C953" s="103" t="s">
        <v>177</v>
      </c>
      <c r="D953" s="121"/>
      <c r="E953" s="121"/>
      <c r="F953" s="121"/>
      <c r="G953" s="121"/>
      <c r="H953" s="121"/>
      <c r="I953" s="201">
        <v>1280</v>
      </c>
    </row>
    <row r="954" spans="1:9" ht="63" customHeight="1">
      <c r="A954" s="169" t="s">
        <v>678</v>
      </c>
      <c r="B954" s="170" t="s">
        <v>144</v>
      </c>
      <c r="C954" s="103" t="s">
        <v>177</v>
      </c>
      <c r="D954" s="121" t="s">
        <v>679</v>
      </c>
      <c r="E954" s="121" t="s">
        <v>299</v>
      </c>
      <c r="F954" s="121" t="s">
        <v>300</v>
      </c>
      <c r="G954" s="121" t="s">
        <v>301</v>
      </c>
      <c r="H954" s="121"/>
      <c r="I954" s="201">
        <v>20</v>
      </c>
    </row>
    <row r="955" spans="1:9" ht="27" customHeight="1">
      <c r="A955" s="212" t="s">
        <v>680</v>
      </c>
      <c r="B955" s="170" t="s">
        <v>144</v>
      </c>
      <c r="C955" s="103" t="s">
        <v>177</v>
      </c>
      <c r="D955" s="121" t="s">
        <v>679</v>
      </c>
      <c r="E955" s="121" t="s">
        <v>258</v>
      </c>
      <c r="F955" s="121" t="s">
        <v>300</v>
      </c>
      <c r="G955" s="121" t="s">
        <v>301</v>
      </c>
      <c r="H955" s="121"/>
      <c r="I955" s="201">
        <v>20</v>
      </c>
    </row>
    <row r="956" spans="1:9" ht="26.25" customHeight="1">
      <c r="A956" s="210" t="s">
        <v>686</v>
      </c>
      <c r="B956" s="172" t="s">
        <v>144</v>
      </c>
      <c r="C956" s="105" t="s">
        <v>177</v>
      </c>
      <c r="D956" s="115" t="s">
        <v>679</v>
      </c>
      <c r="E956" s="115" t="s">
        <v>258</v>
      </c>
      <c r="F956" s="115" t="s">
        <v>381</v>
      </c>
      <c r="G956" s="115" t="s">
        <v>301</v>
      </c>
      <c r="H956" s="115"/>
      <c r="I956" s="203">
        <v>20</v>
      </c>
    </row>
    <row r="957" spans="1:9" ht="31.5" customHeight="1">
      <c r="A957" s="210" t="s">
        <v>687</v>
      </c>
      <c r="B957" s="172" t="s">
        <v>144</v>
      </c>
      <c r="C957" s="105" t="s">
        <v>177</v>
      </c>
      <c r="D957" s="115" t="s">
        <v>679</v>
      </c>
      <c r="E957" s="115" t="s">
        <v>258</v>
      </c>
      <c r="F957" s="115" t="s">
        <v>381</v>
      </c>
      <c r="G957" s="115" t="s">
        <v>688</v>
      </c>
      <c r="H957" s="115"/>
      <c r="I957" s="203">
        <v>20</v>
      </c>
    </row>
    <row r="958" spans="1:9" ht="27" customHeight="1">
      <c r="A958" s="173" t="s">
        <v>311</v>
      </c>
      <c r="B958" s="172" t="s">
        <v>144</v>
      </c>
      <c r="C958" s="105" t="s">
        <v>177</v>
      </c>
      <c r="D958" s="115" t="s">
        <v>679</v>
      </c>
      <c r="E958" s="115" t="s">
        <v>258</v>
      </c>
      <c r="F958" s="115" t="s">
        <v>381</v>
      </c>
      <c r="G958" s="115" t="s">
        <v>688</v>
      </c>
      <c r="H958" s="115">
        <v>240</v>
      </c>
      <c r="I958" s="203">
        <v>20</v>
      </c>
    </row>
    <row r="959" spans="1:9" ht="43.5" customHeight="1">
      <c r="A959" s="169" t="s">
        <v>734</v>
      </c>
      <c r="B959" s="170" t="s">
        <v>144</v>
      </c>
      <c r="C959" s="103" t="s">
        <v>177</v>
      </c>
      <c r="D959" s="121" t="s">
        <v>735</v>
      </c>
      <c r="E959" s="121" t="s">
        <v>299</v>
      </c>
      <c r="F959" s="121" t="s">
        <v>300</v>
      </c>
      <c r="G959" s="121" t="s">
        <v>301</v>
      </c>
      <c r="H959" s="121"/>
      <c r="I959" s="201">
        <v>950</v>
      </c>
    </row>
    <row r="960" spans="1:9" s="143" customFormat="1" ht="15" customHeight="1">
      <c r="A960" s="212" t="s">
        <v>978</v>
      </c>
      <c r="B960" s="170" t="s">
        <v>144</v>
      </c>
      <c r="C960" s="103" t="s">
        <v>177</v>
      </c>
      <c r="D960" s="121" t="s">
        <v>735</v>
      </c>
      <c r="E960" s="121" t="s">
        <v>262</v>
      </c>
      <c r="F960" s="121" t="s">
        <v>300</v>
      </c>
      <c r="G960" s="121" t="s">
        <v>301</v>
      </c>
      <c r="H960" s="121"/>
      <c r="I960" s="201">
        <v>950</v>
      </c>
    </row>
    <row r="961" spans="1:9" ht="32.25" customHeight="1">
      <c r="A961" s="173" t="s">
        <v>743</v>
      </c>
      <c r="B961" s="172" t="s">
        <v>144</v>
      </c>
      <c r="C961" s="105" t="s">
        <v>177</v>
      </c>
      <c r="D961" s="115" t="s">
        <v>735</v>
      </c>
      <c r="E961" s="115" t="s">
        <v>262</v>
      </c>
      <c r="F961" s="115" t="s">
        <v>298</v>
      </c>
      <c r="G961" s="115" t="s">
        <v>301</v>
      </c>
      <c r="H961" s="121"/>
      <c r="I961" s="203">
        <v>950</v>
      </c>
    </row>
    <row r="962" spans="1:9" ht="61.5" customHeight="1">
      <c r="A962" s="210" t="s">
        <v>744</v>
      </c>
      <c r="B962" s="172" t="s">
        <v>144</v>
      </c>
      <c r="C962" s="105" t="s">
        <v>177</v>
      </c>
      <c r="D962" s="115" t="s">
        <v>735</v>
      </c>
      <c r="E962" s="115" t="s">
        <v>262</v>
      </c>
      <c r="F962" s="115" t="s">
        <v>298</v>
      </c>
      <c r="G962" s="115" t="s">
        <v>745</v>
      </c>
      <c r="H962" s="115"/>
      <c r="I962" s="203">
        <v>950</v>
      </c>
    </row>
    <row r="963" spans="1:9" ht="27.75" customHeight="1">
      <c r="A963" s="173" t="s">
        <v>311</v>
      </c>
      <c r="B963" s="172" t="s">
        <v>144</v>
      </c>
      <c r="C963" s="105" t="s">
        <v>177</v>
      </c>
      <c r="D963" s="115" t="s">
        <v>735</v>
      </c>
      <c r="E963" s="115" t="s">
        <v>262</v>
      </c>
      <c r="F963" s="115" t="s">
        <v>298</v>
      </c>
      <c r="G963" s="115" t="s">
        <v>745</v>
      </c>
      <c r="H963" s="115">
        <v>240</v>
      </c>
      <c r="I963" s="203">
        <v>950</v>
      </c>
    </row>
    <row r="964" spans="1:9" ht="16.5" customHeight="1">
      <c r="A964" s="169" t="s">
        <v>820</v>
      </c>
      <c r="B964" s="170" t="s">
        <v>144</v>
      </c>
      <c r="C964" s="103" t="s">
        <v>177</v>
      </c>
      <c r="D964" s="103" t="s">
        <v>821</v>
      </c>
      <c r="E964" s="103" t="s">
        <v>299</v>
      </c>
      <c r="F964" s="103" t="s">
        <v>300</v>
      </c>
      <c r="G964" s="103" t="s">
        <v>301</v>
      </c>
      <c r="H964" s="115"/>
      <c r="I964" s="201">
        <v>310</v>
      </c>
    </row>
    <row r="965" spans="1:9" ht="15.75" customHeight="1">
      <c r="A965" s="212" t="s">
        <v>788</v>
      </c>
      <c r="B965" s="170" t="s">
        <v>144</v>
      </c>
      <c r="C965" s="103" t="s">
        <v>177</v>
      </c>
      <c r="D965" s="121" t="s">
        <v>821</v>
      </c>
      <c r="E965" s="121" t="s">
        <v>634</v>
      </c>
      <c r="F965" s="121" t="s">
        <v>300</v>
      </c>
      <c r="G965" s="121" t="s">
        <v>301</v>
      </c>
      <c r="H965" s="115"/>
      <c r="I965" s="201">
        <v>310</v>
      </c>
    </row>
    <row r="966" spans="1:9" ht="12.75" customHeight="1">
      <c r="A966" s="173" t="s">
        <v>788</v>
      </c>
      <c r="B966" s="172" t="s">
        <v>144</v>
      </c>
      <c r="C966" s="105" t="s">
        <v>177</v>
      </c>
      <c r="D966" s="105" t="s">
        <v>821</v>
      </c>
      <c r="E966" s="105" t="s">
        <v>634</v>
      </c>
      <c r="F966" s="105" t="s">
        <v>298</v>
      </c>
      <c r="G966" s="105" t="s">
        <v>301</v>
      </c>
      <c r="H966" s="119"/>
      <c r="I966" s="203">
        <v>310</v>
      </c>
    </row>
    <row r="967" spans="1:9" s="143" customFormat="1" ht="15.75" customHeight="1">
      <c r="A967" s="173" t="s">
        <v>833</v>
      </c>
      <c r="B967" s="172" t="s">
        <v>144</v>
      </c>
      <c r="C967" s="105" t="s">
        <v>177</v>
      </c>
      <c r="D967" s="105" t="s">
        <v>821</v>
      </c>
      <c r="E967" s="105" t="s">
        <v>634</v>
      </c>
      <c r="F967" s="105" t="s">
        <v>298</v>
      </c>
      <c r="G967" s="105" t="s">
        <v>834</v>
      </c>
      <c r="H967" s="119"/>
      <c r="I967" s="203">
        <v>210</v>
      </c>
    </row>
    <row r="968" spans="1:9" s="143" customFormat="1" ht="13.5" customHeight="1">
      <c r="A968" s="173" t="s">
        <v>387</v>
      </c>
      <c r="B968" s="172" t="s">
        <v>144</v>
      </c>
      <c r="C968" s="105" t="s">
        <v>177</v>
      </c>
      <c r="D968" s="105" t="s">
        <v>821</v>
      </c>
      <c r="E968" s="105" t="s">
        <v>634</v>
      </c>
      <c r="F968" s="105" t="s">
        <v>298</v>
      </c>
      <c r="G968" s="105" t="s">
        <v>834</v>
      </c>
      <c r="H968" s="119">
        <v>850</v>
      </c>
      <c r="I968" s="203">
        <v>210</v>
      </c>
    </row>
    <row r="969" spans="1:9" s="143" customFormat="1" ht="28.5" customHeight="1">
      <c r="A969" s="173" t="s">
        <v>842</v>
      </c>
      <c r="B969" s="172">
        <v>114</v>
      </c>
      <c r="C969" s="105" t="s">
        <v>177</v>
      </c>
      <c r="D969" s="105" t="s">
        <v>821</v>
      </c>
      <c r="E969" s="105" t="s">
        <v>634</v>
      </c>
      <c r="F969" s="105" t="s">
        <v>298</v>
      </c>
      <c r="G969" s="105" t="s">
        <v>843</v>
      </c>
      <c r="H969" s="119"/>
      <c r="I969" s="203">
        <v>100</v>
      </c>
    </row>
    <row r="970" spans="1:9" ht="28.5" customHeight="1">
      <c r="A970" s="173" t="s">
        <v>311</v>
      </c>
      <c r="B970" s="172">
        <v>114</v>
      </c>
      <c r="C970" s="105" t="s">
        <v>177</v>
      </c>
      <c r="D970" s="105" t="s">
        <v>821</v>
      </c>
      <c r="E970" s="105" t="s">
        <v>634</v>
      </c>
      <c r="F970" s="105" t="s">
        <v>298</v>
      </c>
      <c r="G970" s="105" t="s">
        <v>843</v>
      </c>
      <c r="H970" s="119">
        <v>240</v>
      </c>
      <c r="I970" s="203">
        <v>100</v>
      </c>
    </row>
    <row r="971" spans="1:9" s="143" customFormat="1" ht="15" customHeight="1">
      <c r="A971" s="173" t="s">
        <v>550</v>
      </c>
      <c r="B971" s="172">
        <v>114</v>
      </c>
      <c r="C971" s="105" t="s">
        <v>177</v>
      </c>
      <c r="D971" s="105" t="s">
        <v>821</v>
      </c>
      <c r="E971" s="105" t="s">
        <v>634</v>
      </c>
      <c r="F971" s="105" t="s">
        <v>298</v>
      </c>
      <c r="G971" s="105" t="s">
        <v>843</v>
      </c>
      <c r="H971" s="119">
        <v>350</v>
      </c>
      <c r="I971" s="203">
        <v>0</v>
      </c>
    </row>
    <row r="972" spans="1:9" ht="12.75" customHeight="1">
      <c r="A972" s="169" t="s">
        <v>266</v>
      </c>
      <c r="B972" s="170" t="s">
        <v>147</v>
      </c>
      <c r="C972" s="103"/>
      <c r="D972" s="121"/>
      <c r="E972" s="121"/>
      <c r="F972" s="121"/>
      <c r="G972" s="121"/>
      <c r="H972" s="121"/>
      <c r="I972" s="201">
        <v>29376.9</v>
      </c>
    </row>
    <row r="973" spans="1:9" s="143" customFormat="1" ht="21" customHeight="1">
      <c r="A973" s="169" t="s">
        <v>162</v>
      </c>
      <c r="B973" s="170" t="s">
        <v>147</v>
      </c>
      <c r="C973" s="103" t="s">
        <v>163</v>
      </c>
      <c r="D973" s="121"/>
      <c r="E973" s="121"/>
      <c r="F973" s="121"/>
      <c r="G973" s="121"/>
      <c r="H973" s="121"/>
      <c r="I973" s="201">
        <v>482</v>
      </c>
    </row>
    <row r="974" spans="1:9" ht="15.75" customHeight="1">
      <c r="A974" s="169" t="s">
        <v>176</v>
      </c>
      <c r="B974" s="170" t="s">
        <v>147</v>
      </c>
      <c r="C974" s="103" t="s">
        <v>177</v>
      </c>
      <c r="D974" s="121"/>
      <c r="E974" s="121"/>
      <c r="F974" s="121"/>
      <c r="G974" s="121"/>
      <c r="H974" s="121"/>
      <c r="I974" s="201">
        <v>482</v>
      </c>
    </row>
    <row r="975" spans="1:9" ht="71.25" customHeight="1">
      <c r="A975" s="223" t="s">
        <v>951</v>
      </c>
      <c r="B975" s="170" t="s">
        <v>147</v>
      </c>
      <c r="C975" s="103" t="s">
        <v>177</v>
      </c>
      <c r="D975" s="121" t="s">
        <v>679</v>
      </c>
      <c r="E975" s="121" t="s">
        <v>299</v>
      </c>
      <c r="F975" s="121" t="s">
        <v>300</v>
      </c>
      <c r="G975" s="121" t="s">
        <v>301</v>
      </c>
      <c r="H975" s="121"/>
      <c r="I975" s="201">
        <v>82</v>
      </c>
    </row>
    <row r="976" spans="1:9" ht="29.25" customHeight="1">
      <c r="A976" s="212" t="s">
        <v>680</v>
      </c>
      <c r="B976" s="170" t="s">
        <v>147</v>
      </c>
      <c r="C976" s="103" t="s">
        <v>177</v>
      </c>
      <c r="D976" s="121" t="s">
        <v>679</v>
      </c>
      <c r="E976" s="121" t="s">
        <v>258</v>
      </c>
      <c r="F976" s="121" t="s">
        <v>300</v>
      </c>
      <c r="G976" s="121" t="s">
        <v>301</v>
      </c>
      <c r="H976" s="121"/>
      <c r="I976" s="201">
        <v>82</v>
      </c>
    </row>
    <row r="977" spans="1:9" ht="54" customHeight="1">
      <c r="A977" s="210" t="s">
        <v>681</v>
      </c>
      <c r="B977" s="172" t="s">
        <v>147</v>
      </c>
      <c r="C977" s="105" t="s">
        <v>177</v>
      </c>
      <c r="D977" s="115" t="s">
        <v>679</v>
      </c>
      <c r="E977" s="115" t="s">
        <v>258</v>
      </c>
      <c r="F977" s="115" t="s">
        <v>365</v>
      </c>
      <c r="G977" s="115" t="s">
        <v>301</v>
      </c>
      <c r="H977" s="115"/>
      <c r="I977" s="203">
        <v>37</v>
      </c>
    </row>
    <row r="978" spans="1:9" ht="30" customHeight="1">
      <c r="A978" s="210" t="s">
        <v>971</v>
      </c>
      <c r="B978" s="172" t="s">
        <v>147</v>
      </c>
      <c r="C978" s="105" t="s">
        <v>177</v>
      </c>
      <c r="D978" s="115" t="s">
        <v>679</v>
      </c>
      <c r="E978" s="115" t="s">
        <v>258</v>
      </c>
      <c r="F978" s="115" t="s">
        <v>365</v>
      </c>
      <c r="G978" s="115" t="s">
        <v>683</v>
      </c>
      <c r="H978" s="115"/>
      <c r="I978" s="203">
        <v>37</v>
      </c>
    </row>
    <row r="979" spans="1:9" ht="28.5" customHeight="1">
      <c r="A979" s="173" t="s">
        <v>311</v>
      </c>
      <c r="B979" s="172" t="s">
        <v>147</v>
      </c>
      <c r="C979" s="105" t="s">
        <v>177</v>
      </c>
      <c r="D979" s="115" t="s">
        <v>679</v>
      </c>
      <c r="E979" s="115" t="s">
        <v>258</v>
      </c>
      <c r="F979" s="115" t="s">
        <v>365</v>
      </c>
      <c r="G979" s="115" t="s">
        <v>683</v>
      </c>
      <c r="H979" s="115">
        <v>240</v>
      </c>
      <c r="I979" s="203">
        <v>37</v>
      </c>
    </row>
    <row r="980" spans="1:9" ht="30" customHeight="1">
      <c r="A980" s="210" t="s">
        <v>686</v>
      </c>
      <c r="B980" s="172" t="s">
        <v>147</v>
      </c>
      <c r="C980" s="105" t="s">
        <v>177</v>
      </c>
      <c r="D980" s="115" t="s">
        <v>679</v>
      </c>
      <c r="E980" s="115" t="s">
        <v>258</v>
      </c>
      <c r="F980" s="115" t="s">
        <v>381</v>
      </c>
      <c r="G980" s="115" t="s">
        <v>301</v>
      </c>
      <c r="H980" s="115"/>
      <c r="I980" s="203">
        <v>45</v>
      </c>
    </row>
    <row r="981" spans="1:9" ht="29.25" customHeight="1">
      <c r="A981" s="210" t="s">
        <v>687</v>
      </c>
      <c r="B981" s="172" t="s">
        <v>147</v>
      </c>
      <c r="C981" s="105" t="s">
        <v>177</v>
      </c>
      <c r="D981" s="115" t="s">
        <v>679</v>
      </c>
      <c r="E981" s="115" t="s">
        <v>258</v>
      </c>
      <c r="F981" s="115" t="s">
        <v>381</v>
      </c>
      <c r="G981" s="115" t="s">
        <v>688</v>
      </c>
      <c r="H981" s="115"/>
      <c r="I981" s="203">
        <v>45</v>
      </c>
    </row>
    <row r="982" spans="1:9" ht="30" customHeight="1">
      <c r="A982" s="173" t="s">
        <v>311</v>
      </c>
      <c r="B982" s="172" t="s">
        <v>147</v>
      </c>
      <c r="C982" s="105" t="s">
        <v>177</v>
      </c>
      <c r="D982" s="115" t="s">
        <v>679</v>
      </c>
      <c r="E982" s="115" t="s">
        <v>258</v>
      </c>
      <c r="F982" s="115" t="s">
        <v>381</v>
      </c>
      <c r="G982" s="115" t="s">
        <v>688</v>
      </c>
      <c r="H982" s="115">
        <v>240</v>
      </c>
      <c r="I982" s="203">
        <v>45</v>
      </c>
    </row>
    <row r="983" spans="1:9" ht="39.75" customHeight="1">
      <c r="A983" s="169" t="s">
        <v>734</v>
      </c>
      <c r="B983" s="170">
        <v>115</v>
      </c>
      <c r="C983" s="103" t="s">
        <v>177</v>
      </c>
      <c r="D983" s="121" t="s">
        <v>735</v>
      </c>
      <c r="E983" s="121" t="s">
        <v>299</v>
      </c>
      <c r="F983" s="121" t="s">
        <v>300</v>
      </c>
      <c r="G983" s="121" t="s">
        <v>301</v>
      </c>
      <c r="H983" s="121"/>
      <c r="I983" s="201">
        <v>400</v>
      </c>
    </row>
    <row r="984" spans="1:9" ht="15" customHeight="1">
      <c r="A984" s="212" t="s">
        <v>742</v>
      </c>
      <c r="B984" s="170">
        <v>115</v>
      </c>
      <c r="C984" s="103" t="s">
        <v>177</v>
      </c>
      <c r="D984" s="121" t="s">
        <v>735</v>
      </c>
      <c r="E984" s="121" t="s">
        <v>262</v>
      </c>
      <c r="F984" s="121" t="s">
        <v>300</v>
      </c>
      <c r="G984" s="121" t="s">
        <v>301</v>
      </c>
      <c r="H984" s="121"/>
      <c r="I984" s="201">
        <v>400</v>
      </c>
    </row>
    <row r="985" spans="1:9" ht="36" customHeight="1">
      <c r="A985" s="173" t="s">
        <v>743</v>
      </c>
      <c r="B985" s="172" t="s">
        <v>147</v>
      </c>
      <c r="C985" s="105" t="s">
        <v>177</v>
      </c>
      <c r="D985" s="115" t="s">
        <v>735</v>
      </c>
      <c r="E985" s="115" t="s">
        <v>262</v>
      </c>
      <c r="F985" s="115" t="s">
        <v>298</v>
      </c>
      <c r="G985" s="115" t="s">
        <v>301</v>
      </c>
      <c r="H985" s="115"/>
      <c r="I985" s="203">
        <v>400</v>
      </c>
    </row>
    <row r="986" spans="1:9" ht="63" customHeight="1">
      <c r="A986" s="210" t="s">
        <v>744</v>
      </c>
      <c r="B986" s="172">
        <v>115</v>
      </c>
      <c r="C986" s="105" t="s">
        <v>177</v>
      </c>
      <c r="D986" s="115" t="s">
        <v>735</v>
      </c>
      <c r="E986" s="115" t="s">
        <v>262</v>
      </c>
      <c r="F986" s="115" t="s">
        <v>298</v>
      </c>
      <c r="G986" s="115" t="s">
        <v>745</v>
      </c>
      <c r="H986" s="115"/>
      <c r="I986" s="203">
        <v>400</v>
      </c>
    </row>
    <row r="987" spans="1:9" ht="30" customHeight="1">
      <c r="A987" s="173" t="s">
        <v>311</v>
      </c>
      <c r="B987" s="172">
        <v>115</v>
      </c>
      <c r="C987" s="105" t="s">
        <v>177</v>
      </c>
      <c r="D987" s="115" t="s">
        <v>735</v>
      </c>
      <c r="E987" s="115" t="s">
        <v>262</v>
      </c>
      <c r="F987" s="115" t="s">
        <v>298</v>
      </c>
      <c r="G987" s="115" t="s">
        <v>745</v>
      </c>
      <c r="H987" s="115">
        <v>240</v>
      </c>
      <c r="I987" s="203">
        <v>400</v>
      </c>
    </row>
    <row r="988" spans="1:9" ht="15" customHeight="1">
      <c r="A988" s="220" t="s">
        <v>208</v>
      </c>
      <c r="B988" s="170" t="s">
        <v>147</v>
      </c>
      <c r="C988" s="103" t="s">
        <v>209</v>
      </c>
      <c r="D988" s="121"/>
      <c r="E988" s="121"/>
      <c r="F988" s="121"/>
      <c r="G988" s="121"/>
      <c r="H988" s="121"/>
      <c r="I988" s="201">
        <v>7476.6</v>
      </c>
    </row>
    <row r="989" spans="1:9" ht="12.75" customHeight="1">
      <c r="A989" s="169" t="s">
        <v>220</v>
      </c>
      <c r="B989" s="170" t="s">
        <v>147</v>
      </c>
      <c r="C989" s="103" t="s">
        <v>221</v>
      </c>
      <c r="D989" s="121"/>
      <c r="E989" s="121"/>
      <c r="F989" s="121"/>
      <c r="G989" s="121"/>
      <c r="H989" s="121"/>
      <c r="I989" s="201">
        <v>7476.6</v>
      </c>
    </row>
    <row r="990" spans="1:9" ht="33" customHeight="1">
      <c r="A990" s="169" t="s">
        <v>453</v>
      </c>
      <c r="B990" s="170" t="s">
        <v>147</v>
      </c>
      <c r="C990" s="103" t="s">
        <v>221</v>
      </c>
      <c r="D990" s="121" t="s">
        <v>454</v>
      </c>
      <c r="E990" s="121" t="s">
        <v>299</v>
      </c>
      <c r="F990" s="121" t="s">
        <v>300</v>
      </c>
      <c r="G990" s="121" t="s">
        <v>301</v>
      </c>
      <c r="H990" s="121"/>
      <c r="I990" s="201">
        <v>1732.6</v>
      </c>
    </row>
    <row r="991" spans="1:9" ht="32.25" customHeight="1">
      <c r="A991" s="212" t="s">
        <v>267</v>
      </c>
      <c r="B991" s="170" t="s">
        <v>147</v>
      </c>
      <c r="C991" s="103" t="s">
        <v>221</v>
      </c>
      <c r="D991" s="121" t="s">
        <v>454</v>
      </c>
      <c r="E991" s="121" t="s">
        <v>258</v>
      </c>
      <c r="F991" s="121" t="s">
        <v>300</v>
      </c>
      <c r="G991" s="121" t="s">
        <v>301</v>
      </c>
      <c r="H991" s="121"/>
      <c r="I991" s="201">
        <v>808.8</v>
      </c>
    </row>
    <row r="992" spans="1:9" ht="33.75" customHeight="1">
      <c r="A992" s="173" t="s">
        <v>461</v>
      </c>
      <c r="B992" s="172" t="s">
        <v>147</v>
      </c>
      <c r="C992" s="105" t="s">
        <v>221</v>
      </c>
      <c r="D992" s="105" t="s">
        <v>454</v>
      </c>
      <c r="E992" s="105" t="s">
        <v>258</v>
      </c>
      <c r="F992" s="105" t="s">
        <v>326</v>
      </c>
      <c r="G992" s="105" t="s">
        <v>301</v>
      </c>
      <c r="H992" s="115"/>
      <c r="I992" s="203">
        <v>808.8</v>
      </c>
    </row>
    <row r="993" spans="1:9" ht="43.5" customHeight="1">
      <c r="A993" s="173" t="s">
        <v>464</v>
      </c>
      <c r="B993" s="172" t="s">
        <v>147</v>
      </c>
      <c r="C993" s="105" t="s">
        <v>221</v>
      </c>
      <c r="D993" s="105" t="s">
        <v>454</v>
      </c>
      <c r="E993" s="105" t="s">
        <v>258</v>
      </c>
      <c r="F993" s="105" t="s">
        <v>326</v>
      </c>
      <c r="G993" s="105" t="s">
        <v>465</v>
      </c>
      <c r="H993" s="115" t="s">
        <v>458</v>
      </c>
      <c r="I993" s="203">
        <v>808.8</v>
      </c>
    </row>
    <row r="994" spans="1:9" s="134" customFormat="1" ht="21.75" customHeight="1">
      <c r="A994" s="173" t="s">
        <v>352</v>
      </c>
      <c r="B994" s="172" t="s">
        <v>147</v>
      </c>
      <c r="C994" s="105" t="s">
        <v>221</v>
      </c>
      <c r="D994" s="105" t="s">
        <v>454</v>
      </c>
      <c r="E994" s="105" t="s">
        <v>258</v>
      </c>
      <c r="F994" s="105" t="s">
        <v>326</v>
      </c>
      <c r="G994" s="105" t="s">
        <v>465</v>
      </c>
      <c r="H994" s="115">
        <v>120</v>
      </c>
      <c r="I994" s="203">
        <v>681.5999999999999</v>
      </c>
    </row>
    <row r="995" spans="1:9" s="134" customFormat="1" ht="28.5" customHeight="1">
      <c r="A995" s="173" t="s">
        <v>311</v>
      </c>
      <c r="B995" s="172" t="s">
        <v>147</v>
      </c>
      <c r="C995" s="105" t="s">
        <v>221</v>
      </c>
      <c r="D995" s="105" t="s">
        <v>454</v>
      </c>
      <c r="E995" s="105" t="s">
        <v>258</v>
      </c>
      <c r="F995" s="105" t="s">
        <v>326</v>
      </c>
      <c r="G995" s="105" t="s">
        <v>465</v>
      </c>
      <c r="H995" s="115">
        <v>240</v>
      </c>
      <c r="I995" s="203">
        <v>127.2</v>
      </c>
    </row>
    <row r="996" spans="1:9" s="134" customFormat="1" ht="42.75" customHeight="1">
      <c r="A996" s="212" t="s">
        <v>472</v>
      </c>
      <c r="B996" s="170" t="s">
        <v>147</v>
      </c>
      <c r="C996" s="103" t="s">
        <v>221</v>
      </c>
      <c r="D996" s="121" t="s">
        <v>454</v>
      </c>
      <c r="E996" s="121" t="s">
        <v>260</v>
      </c>
      <c r="F996" s="121" t="s">
        <v>300</v>
      </c>
      <c r="G996" s="121" t="s">
        <v>301</v>
      </c>
      <c r="H996" s="121"/>
      <c r="I996" s="201">
        <v>923.8</v>
      </c>
    </row>
    <row r="997" spans="1:9" s="134" customFormat="1" ht="18.75" customHeight="1">
      <c r="A997" s="173" t="s">
        <v>484</v>
      </c>
      <c r="B997" s="172" t="s">
        <v>147</v>
      </c>
      <c r="C997" s="105" t="s">
        <v>221</v>
      </c>
      <c r="D997" s="105" t="s">
        <v>454</v>
      </c>
      <c r="E997" s="105" t="s">
        <v>260</v>
      </c>
      <c r="F997" s="115" t="s">
        <v>365</v>
      </c>
      <c r="G997" s="115" t="s">
        <v>301</v>
      </c>
      <c r="H997" s="115"/>
      <c r="I997" s="203">
        <v>923.8</v>
      </c>
    </row>
    <row r="998" spans="1:9" s="145" customFormat="1" ht="91.5" customHeight="1">
      <c r="A998" s="173" t="s">
        <v>485</v>
      </c>
      <c r="B998" s="172" t="s">
        <v>147</v>
      </c>
      <c r="C998" s="105" t="s">
        <v>221</v>
      </c>
      <c r="D998" s="105" t="s">
        <v>454</v>
      </c>
      <c r="E998" s="105" t="s">
        <v>260</v>
      </c>
      <c r="F998" s="115" t="s">
        <v>365</v>
      </c>
      <c r="G998" s="105" t="s">
        <v>486</v>
      </c>
      <c r="H998" s="115"/>
      <c r="I998" s="203">
        <v>923.8</v>
      </c>
    </row>
    <row r="999" spans="1:9" s="145" customFormat="1" ht="18.75" customHeight="1">
      <c r="A999" s="173" t="s">
        <v>352</v>
      </c>
      <c r="B999" s="172" t="s">
        <v>147</v>
      </c>
      <c r="C999" s="105" t="s">
        <v>221</v>
      </c>
      <c r="D999" s="105" t="s">
        <v>454</v>
      </c>
      <c r="E999" s="105" t="s">
        <v>260</v>
      </c>
      <c r="F999" s="115" t="s">
        <v>365</v>
      </c>
      <c r="G999" s="105" t="s">
        <v>486</v>
      </c>
      <c r="H999" s="115">
        <v>120</v>
      </c>
      <c r="I999" s="203">
        <v>778.5999999999999</v>
      </c>
    </row>
    <row r="1000" spans="1:9" s="134" customFormat="1" ht="30.75" customHeight="1">
      <c r="A1000" s="173" t="s">
        <v>311</v>
      </c>
      <c r="B1000" s="172" t="s">
        <v>147</v>
      </c>
      <c r="C1000" s="105" t="s">
        <v>221</v>
      </c>
      <c r="D1000" s="105" t="s">
        <v>454</v>
      </c>
      <c r="E1000" s="105" t="s">
        <v>260</v>
      </c>
      <c r="F1000" s="115" t="s">
        <v>365</v>
      </c>
      <c r="G1000" s="105" t="s">
        <v>486</v>
      </c>
      <c r="H1000" s="115">
        <v>240</v>
      </c>
      <c r="I1000" s="203">
        <v>145.2</v>
      </c>
    </row>
    <row r="1001" spans="1:9" s="134" customFormat="1" ht="33.75" customHeight="1">
      <c r="A1001" s="169" t="s">
        <v>785</v>
      </c>
      <c r="B1001" s="170" t="s">
        <v>147</v>
      </c>
      <c r="C1001" s="103" t="s">
        <v>221</v>
      </c>
      <c r="D1001" s="103" t="s">
        <v>786</v>
      </c>
      <c r="E1001" s="103" t="s">
        <v>299</v>
      </c>
      <c r="F1001" s="103" t="s">
        <v>300</v>
      </c>
      <c r="G1001" s="103" t="s">
        <v>301</v>
      </c>
      <c r="H1001" s="139"/>
      <c r="I1001" s="201">
        <v>5744</v>
      </c>
    </row>
    <row r="1002" spans="1:9" s="134" customFormat="1" ht="29.25" customHeight="1">
      <c r="A1002" s="212" t="s">
        <v>957</v>
      </c>
      <c r="B1002" s="170" t="s">
        <v>147</v>
      </c>
      <c r="C1002" s="103" t="s">
        <v>221</v>
      </c>
      <c r="D1002" s="121" t="s">
        <v>786</v>
      </c>
      <c r="E1002" s="121" t="s">
        <v>262</v>
      </c>
      <c r="F1002" s="121" t="s">
        <v>300</v>
      </c>
      <c r="G1002" s="121" t="s">
        <v>301</v>
      </c>
      <c r="H1002" s="121"/>
      <c r="I1002" s="201">
        <v>5744</v>
      </c>
    </row>
    <row r="1003" spans="1:9" s="145" customFormat="1" ht="17.25" customHeight="1">
      <c r="A1003" s="173" t="s">
        <v>788</v>
      </c>
      <c r="B1003" s="172" t="s">
        <v>147</v>
      </c>
      <c r="C1003" s="105" t="s">
        <v>221</v>
      </c>
      <c r="D1003" s="105" t="s">
        <v>786</v>
      </c>
      <c r="E1003" s="105" t="s">
        <v>262</v>
      </c>
      <c r="F1003" s="105" t="s">
        <v>298</v>
      </c>
      <c r="G1003" s="105" t="s">
        <v>301</v>
      </c>
      <c r="H1003" s="119"/>
      <c r="I1003" s="203">
        <v>5744</v>
      </c>
    </row>
    <row r="1004" spans="1:9" s="145" customFormat="1" ht="24" customHeight="1" hidden="1">
      <c r="A1004" s="173" t="s">
        <v>876</v>
      </c>
      <c r="B1004" s="172" t="s">
        <v>147</v>
      </c>
      <c r="C1004" s="105" t="s">
        <v>221</v>
      </c>
      <c r="D1004" s="105" t="s">
        <v>786</v>
      </c>
      <c r="E1004" s="105" t="s">
        <v>262</v>
      </c>
      <c r="F1004" s="105" t="s">
        <v>298</v>
      </c>
      <c r="G1004" s="105" t="s">
        <v>794</v>
      </c>
      <c r="H1004" s="119"/>
      <c r="I1004" s="201">
        <v>0</v>
      </c>
    </row>
    <row r="1005" spans="1:9" s="134" customFormat="1" ht="21" customHeight="1" hidden="1">
      <c r="A1005" s="173" t="s">
        <v>352</v>
      </c>
      <c r="B1005" s="172" t="s">
        <v>147</v>
      </c>
      <c r="C1005" s="105" t="s">
        <v>221</v>
      </c>
      <c r="D1005" s="105" t="s">
        <v>786</v>
      </c>
      <c r="E1005" s="105" t="s">
        <v>262</v>
      </c>
      <c r="F1005" s="105" t="s">
        <v>298</v>
      </c>
      <c r="G1005" s="105" t="s">
        <v>794</v>
      </c>
      <c r="H1005" s="119">
        <v>120</v>
      </c>
      <c r="I1005" s="203"/>
    </row>
    <row r="1006" spans="1:9" s="134" customFormat="1" ht="18" customHeight="1">
      <c r="A1006" s="173" t="s">
        <v>789</v>
      </c>
      <c r="B1006" s="172" t="s">
        <v>147</v>
      </c>
      <c r="C1006" s="105" t="s">
        <v>221</v>
      </c>
      <c r="D1006" s="105" t="s">
        <v>786</v>
      </c>
      <c r="E1006" s="105" t="s">
        <v>262</v>
      </c>
      <c r="F1006" s="105" t="s">
        <v>298</v>
      </c>
      <c r="G1006" s="105" t="s">
        <v>790</v>
      </c>
      <c r="H1006" s="119"/>
      <c r="I1006" s="203">
        <v>5744</v>
      </c>
    </row>
    <row r="1007" spans="1:9" s="134" customFormat="1" ht="18" customHeight="1">
      <c r="A1007" s="173" t="s">
        <v>352</v>
      </c>
      <c r="B1007" s="172" t="s">
        <v>147</v>
      </c>
      <c r="C1007" s="105" t="s">
        <v>221</v>
      </c>
      <c r="D1007" s="105" t="s">
        <v>786</v>
      </c>
      <c r="E1007" s="105" t="s">
        <v>262</v>
      </c>
      <c r="F1007" s="105" t="s">
        <v>298</v>
      </c>
      <c r="G1007" s="105" t="s">
        <v>790</v>
      </c>
      <c r="H1007" s="119">
        <v>120</v>
      </c>
      <c r="I1007" s="203">
        <v>5472</v>
      </c>
    </row>
    <row r="1008" spans="1:9" s="134" customFormat="1" ht="27" customHeight="1">
      <c r="A1008" s="173" t="s">
        <v>311</v>
      </c>
      <c r="B1008" s="172" t="s">
        <v>147</v>
      </c>
      <c r="C1008" s="105" t="s">
        <v>221</v>
      </c>
      <c r="D1008" s="105" t="s">
        <v>786</v>
      </c>
      <c r="E1008" s="105" t="s">
        <v>262</v>
      </c>
      <c r="F1008" s="105" t="s">
        <v>298</v>
      </c>
      <c r="G1008" s="105" t="s">
        <v>790</v>
      </c>
      <c r="H1008" s="119">
        <v>240</v>
      </c>
      <c r="I1008" s="203">
        <v>260</v>
      </c>
    </row>
    <row r="1009" spans="1:9" s="134" customFormat="1" ht="17.25" customHeight="1">
      <c r="A1009" s="173" t="s">
        <v>387</v>
      </c>
      <c r="B1009" s="172" t="s">
        <v>147</v>
      </c>
      <c r="C1009" s="105" t="s">
        <v>221</v>
      </c>
      <c r="D1009" s="105" t="s">
        <v>786</v>
      </c>
      <c r="E1009" s="105" t="s">
        <v>262</v>
      </c>
      <c r="F1009" s="105" t="s">
        <v>298</v>
      </c>
      <c r="G1009" s="105" t="s">
        <v>790</v>
      </c>
      <c r="H1009" s="119">
        <v>850</v>
      </c>
      <c r="I1009" s="203">
        <v>12</v>
      </c>
    </row>
    <row r="1010" spans="1:9" s="134" customFormat="1" ht="20.25" customHeight="1">
      <c r="A1010" s="169" t="s">
        <v>226</v>
      </c>
      <c r="B1010" s="170" t="s">
        <v>147</v>
      </c>
      <c r="C1010" s="103" t="s">
        <v>227</v>
      </c>
      <c r="D1010" s="121"/>
      <c r="E1010" s="121"/>
      <c r="F1010" s="121"/>
      <c r="G1010" s="121"/>
      <c r="H1010" s="121"/>
      <c r="I1010" s="201">
        <v>21418.300000000003</v>
      </c>
    </row>
    <row r="1011" spans="1:9" s="120" customFormat="1" ht="12.75" customHeight="1">
      <c r="A1011" s="169" t="s">
        <v>234</v>
      </c>
      <c r="B1011" s="170" t="s">
        <v>147</v>
      </c>
      <c r="C1011" s="103" t="s">
        <v>235</v>
      </c>
      <c r="D1011" s="121"/>
      <c r="E1011" s="121"/>
      <c r="F1011" s="121"/>
      <c r="G1011" s="121"/>
      <c r="H1011" s="121"/>
      <c r="I1011" s="201">
        <v>21418.300000000003</v>
      </c>
    </row>
    <row r="1012" spans="1:9" s="120" customFormat="1" ht="30" customHeight="1">
      <c r="A1012" s="169" t="s">
        <v>453</v>
      </c>
      <c r="B1012" s="170" t="s">
        <v>147</v>
      </c>
      <c r="C1012" s="103" t="s">
        <v>235</v>
      </c>
      <c r="D1012" s="121" t="s">
        <v>454</v>
      </c>
      <c r="E1012" s="121" t="s">
        <v>299</v>
      </c>
      <c r="F1012" s="121" t="s">
        <v>300</v>
      </c>
      <c r="G1012" s="121" t="s">
        <v>301</v>
      </c>
      <c r="H1012" s="121"/>
      <c r="I1012" s="201">
        <v>21418.300000000003</v>
      </c>
    </row>
    <row r="1013" spans="1:9" s="120" customFormat="1" ht="27.75" customHeight="1">
      <c r="A1013" s="212" t="s">
        <v>910</v>
      </c>
      <c r="B1013" s="170" t="s">
        <v>147</v>
      </c>
      <c r="C1013" s="103" t="s">
        <v>235</v>
      </c>
      <c r="D1013" s="121" t="s">
        <v>454</v>
      </c>
      <c r="E1013" s="121" t="s">
        <v>258</v>
      </c>
      <c r="F1013" s="121" t="s">
        <v>300</v>
      </c>
      <c r="G1013" s="121" t="s">
        <v>301</v>
      </c>
      <c r="H1013" s="121"/>
      <c r="I1013" s="201">
        <v>21418.300000000003</v>
      </c>
    </row>
    <row r="1014" spans="1:9" s="116" customFormat="1" ht="33" customHeight="1">
      <c r="A1014" s="173" t="s">
        <v>461</v>
      </c>
      <c r="B1014" s="172" t="s">
        <v>147</v>
      </c>
      <c r="C1014" s="105" t="s">
        <v>235</v>
      </c>
      <c r="D1014" s="105" t="s">
        <v>454</v>
      </c>
      <c r="E1014" s="105" t="s">
        <v>258</v>
      </c>
      <c r="F1014" s="115" t="s">
        <v>326</v>
      </c>
      <c r="G1014" s="115" t="s">
        <v>301</v>
      </c>
      <c r="H1014" s="115"/>
      <c r="I1014" s="203">
        <v>21418.300000000003</v>
      </c>
    </row>
    <row r="1015" spans="1:9" s="120" customFormat="1" ht="45.75" customHeight="1">
      <c r="A1015" s="173" t="s">
        <v>464</v>
      </c>
      <c r="B1015" s="172" t="s">
        <v>147</v>
      </c>
      <c r="C1015" s="105" t="s">
        <v>235</v>
      </c>
      <c r="D1015" s="105" t="s">
        <v>454</v>
      </c>
      <c r="E1015" s="105" t="s">
        <v>258</v>
      </c>
      <c r="F1015" s="115" t="s">
        <v>326</v>
      </c>
      <c r="G1015" s="105" t="s">
        <v>465</v>
      </c>
      <c r="H1015" s="115" t="s">
        <v>458</v>
      </c>
      <c r="I1015" s="203">
        <v>21418.300000000003</v>
      </c>
    </row>
    <row r="1016" spans="1:9" s="120" customFormat="1" ht="18" customHeight="1">
      <c r="A1016" s="173" t="s">
        <v>357</v>
      </c>
      <c r="B1016" s="172" t="s">
        <v>147</v>
      </c>
      <c r="C1016" s="105" t="s">
        <v>235</v>
      </c>
      <c r="D1016" s="105" t="s">
        <v>454</v>
      </c>
      <c r="E1016" s="105" t="s">
        <v>258</v>
      </c>
      <c r="F1016" s="115" t="s">
        <v>326</v>
      </c>
      <c r="G1016" s="105" t="s">
        <v>465</v>
      </c>
      <c r="H1016" s="115">
        <v>310</v>
      </c>
      <c r="I1016" s="203">
        <v>21418.300000000003</v>
      </c>
    </row>
    <row r="1017" spans="1:9" ht="45.75" customHeight="1">
      <c r="A1017" s="169" t="s">
        <v>151</v>
      </c>
      <c r="B1017" s="170" t="s">
        <v>150</v>
      </c>
      <c r="C1017" s="103"/>
      <c r="D1017" s="121"/>
      <c r="E1017" s="121"/>
      <c r="F1017" s="121"/>
      <c r="G1017" s="121"/>
      <c r="H1017" s="121"/>
      <c r="I1017" s="201">
        <v>140622.7</v>
      </c>
    </row>
    <row r="1018" spans="1:9" ht="18" customHeight="1">
      <c r="A1018" s="169" t="s">
        <v>162</v>
      </c>
      <c r="B1018" s="170" t="s">
        <v>150</v>
      </c>
      <c r="C1018" s="103" t="s">
        <v>163</v>
      </c>
      <c r="D1018" s="121"/>
      <c r="E1018" s="121"/>
      <c r="F1018" s="121"/>
      <c r="G1018" s="121"/>
      <c r="H1018" s="121"/>
      <c r="I1018" s="201">
        <v>8463.800000000001</v>
      </c>
    </row>
    <row r="1019" spans="1:9" ht="12.75" customHeight="1">
      <c r="A1019" s="169" t="s">
        <v>176</v>
      </c>
      <c r="B1019" s="170" t="s">
        <v>150</v>
      </c>
      <c r="C1019" s="103" t="s">
        <v>177</v>
      </c>
      <c r="D1019" s="121"/>
      <c r="E1019" s="121"/>
      <c r="F1019" s="121"/>
      <c r="G1019" s="121"/>
      <c r="H1019" s="121"/>
      <c r="I1019" s="201">
        <v>8463.800000000001</v>
      </c>
    </row>
    <row r="1020" spans="1:9" ht="39" customHeight="1" hidden="1">
      <c r="A1020" s="169" t="s">
        <v>734</v>
      </c>
      <c r="B1020" s="170" t="s">
        <v>150</v>
      </c>
      <c r="C1020" s="103" t="s">
        <v>177</v>
      </c>
      <c r="D1020" s="121" t="s">
        <v>735</v>
      </c>
      <c r="E1020" s="121" t="s">
        <v>299</v>
      </c>
      <c r="F1020" s="121" t="s">
        <v>300</v>
      </c>
      <c r="G1020" s="121" t="s">
        <v>301</v>
      </c>
      <c r="H1020" s="121"/>
      <c r="I1020" s="201">
        <v>0</v>
      </c>
    </row>
    <row r="1021" spans="1:9" ht="12.75" customHeight="1" hidden="1">
      <c r="A1021" s="212" t="s">
        <v>978</v>
      </c>
      <c r="B1021" s="170" t="s">
        <v>150</v>
      </c>
      <c r="C1021" s="103" t="s">
        <v>177</v>
      </c>
      <c r="D1021" s="121" t="s">
        <v>735</v>
      </c>
      <c r="E1021" s="121" t="s">
        <v>262</v>
      </c>
      <c r="F1021" s="121" t="s">
        <v>300</v>
      </c>
      <c r="G1021" s="121" t="s">
        <v>301</v>
      </c>
      <c r="H1021" s="121"/>
      <c r="I1021" s="201">
        <v>0</v>
      </c>
    </row>
    <row r="1022" spans="1:9" ht="39" customHeight="1" hidden="1">
      <c r="A1022" s="173" t="s">
        <v>743</v>
      </c>
      <c r="B1022" s="172" t="s">
        <v>150</v>
      </c>
      <c r="C1022" s="105" t="s">
        <v>177</v>
      </c>
      <c r="D1022" s="115" t="s">
        <v>735</v>
      </c>
      <c r="E1022" s="115" t="s">
        <v>262</v>
      </c>
      <c r="F1022" s="115" t="s">
        <v>298</v>
      </c>
      <c r="G1022" s="115" t="s">
        <v>301</v>
      </c>
      <c r="H1022" s="115"/>
      <c r="I1022" s="203">
        <v>0</v>
      </c>
    </row>
    <row r="1023" spans="1:9" ht="66" customHeight="1" hidden="1">
      <c r="A1023" s="210" t="s">
        <v>744</v>
      </c>
      <c r="B1023" s="172" t="s">
        <v>150</v>
      </c>
      <c r="C1023" s="105" t="s">
        <v>177</v>
      </c>
      <c r="D1023" s="115" t="s">
        <v>735</v>
      </c>
      <c r="E1023" s="115" t="s">
        <v>262</v>
      </c>
      <c r="F1023" s="115" t="s">
        <v>298</v>
      </c>
      <c r="G1023" s="115" t="s">
        <v>745</v>
      </c>
      <c r="H1023" s="115"/>
      <c r="I1023" s="203">
        <v>0</v>
      </c>
    </row>
    <row r="1024" spans="1:9" ht="18.75" customHeight="1" hidden="1">
      <c r="A1024" s="173" t="s">
        <v>311</v>
      </c>
      <c r="B1024" s="172" t="s">
        <v>150</v>
      </c>
      <c r="C1024" s="105" t="s">
        <v>177</v>
      </c>
      <c r="D1024" s="115" t="s">
        <v>735</v>
      </c>
      <c r="E1024" s="115" t="s">
        <v>262</v>
      </c>
      <c r="F1024" s="115" t="s">
        <v>298</v>
      </c>
      <c r="G1024" s="115" t="s">
        <v>745</v>
      </c>
      <c r="H1024" s="115">
        <v>240</v>
      </c>
      <c r="I1024" s="203"/>
    </row>
    <row r="1025" spans="1:9" ht="12.75" customHeight="1">
      <c r="A1025" s="169" t="s">
        <v>820</v>
      </c>
      <c r="B1025" s="170" t="s">
        <v>150</v>
      </c>
      <c r="C1025" s="103" t="s">
        <v>177</v>
      </c>
      <c r="D1025" s="103" t="s">
        <v>821</v>
      </c>
      <c r="E1025" s="103" t="s">
        <v>299</v>
      </c>
      <c r="F1025" s="103" t="s">
        <v>300</v>
      </c>
      <c r="G1025" s="103" t="s">
        <v>301</v>
      </c>
      <c r="H1025" s="139"/>
      <c r="I1025" s="201">
        <v>8463.800000000001</v>
      </c>
    </row>
    <row r="1026" spans="1:9" ht="12.75" customHeight="1">
      <c r="A1026" s="212" t="s">
        <v>788</v>
      </c>
      <c r="B1026" s="170" t="s">
        <v>150</v>
      </c>
      <c r="C1026" s="103" t="s">
        <v>177</v>
      </c>
      <c r="D1026" s="121" t="s">
        <v>821</v>
      </c>
      <c r="E1026" s="121" t="s">
        <v>634</v>
      </c>
      <c r="F1026" s="121" t="s">
        <v>300</v>
      </c>
      <c r="G1026" s="121" t="s">
        <v>301</v>
      </c>
      <c r="H1026" s="121"/>
      <c r="I1026" s="201">
        <v>8463.800000000001</v>
      </c>
    </row>
    <row r="1027" spans="1:9" ht="12.75" customHeight="1">
      <c r="A1027" s="210" t="s">
        <v>788</v>
      </c>
      <c r="B1027" s="172" t="s">
        <v>150</v>
      </c>
      <c r="C1027" s="105" t="s">
        <v>177</v>
      </c>
      <c r="D1027" s="105" t="s">
        <v>821</v>
      </c>
      <c r="E1027" s="105" t="s">
        <v>634</v>
      </c>
      <c r="F1027" s="115" t="s">
        <v>298</v>
      </c>
      <c r="G1027" s="115" t="s">
        <v>301</v>
      </c>
      <c r="H1027" s="115"/>
      <c r="I1027" s="203">
        <v>8463.800000000001</v>
      </c>
    </row>
    <row r="1028" spans="1:9" ht="15.75" customHeight="1">
      <c r="A1028" s="168" t="s">
        <v>384</v>
      </c>
      <c r="B1028" s="172" t="s">
        <v>150</v>
      </c>
      <c r="C1028" s="105" t="s">
        <v>177</v>
      </c>
      <c r="D1028" s="105" t="s">
        <v>821</v>
      </c>
      <c r="E1028" s="105" t="s">
        <v>634</v>
      </c>
      <c r="F1028" s="115" t="s">
        <v>298</v>
      </c>
      <c r="G1028" s="105" t="s">
        <v>385</v>
      </c>
      <c r="H1028" s="119"/>
      <c r="I1028" s="203">
        <v>6207.800000000001</v>
      </c>
    </row>
    <row r="1029" spans="1:9" ht="12.75" customHeight="1">
      <c r="A1029" s="173" t="s">
        <v>386</v>
      </c>
      <c r="B1029" s="172" t="s">
        <v>150</v>
      </c>
      <c r="C1029" s="105" t="s">
        <v>177</v>
      </c>
      <c r="D1029" s="105" t="s">
        <v>821</v>
      </c>
      <c r="E1029" s="105" t="s">
        <v>634</v>
      </c>
      <c r="F1029" s="115" t="s">
        <v>298</v>
      </c>
      <c r="G1029" s="105" t="s">
        <v>385</v>
      </c>
      <c r="H1029" s="119">
        <v>110</v>
      </c>
      <c r="I1029" s="203">
        <v>5869.800000000001</v>
      </c>
    </row>
    <row r="1030" spans="1:9" ht="30" customHeight="1">
      <c r="A1030" s="173" t="s">
        <v>311</v>
      </c>
      <c r="B1030" s="172" t="s">
        <v>150</v>
      </c>
      <c r="C1030" s="105" t="s">
        <v>177</v>
      </c>
      <c r="D1030" s="105" t="s">
        <v>821</v>
      </c>
      <c r="E1030" s="105" t="s">
        <v>634</v>
      </c>
      <c r="F1030" s="115" t="s">
        <v>298</v>
      </c>
      <c r="G1030" s="105" t="s">
        <v>385</v>
      </c>
      <c r="H1030" s="119">
        <v>240</v>
      </c>
      <c r="I1030" s="203">
        <v>208</v>
      </c>
    </row>
    <row r="1031" spans="1:9" ht="12.75" customHeight="1">
      <c r="A1031" s="173" t="s">
        <v>387</v>
      </c>
      <c r="B1031" s="172" t="s">
        <v>150</v>
      </c>
      <c r="C1031" s="105" t="s">
        <v>177</v>
      </c>
      <c r="D1031" s="105" t="s">
        <v>821</v>
      </c>
      <c r="E1031" s="105" t="s">
        <v>634</v>
      </c>
      <c r="F1031" s="115" t="s">
        <v>298</v>
      </c>
      <c r="G1031" s="105" t="s">
        <v>385</v>
      </c>
      <c r="H1031" s="119">
        <v>850</v>
      </c>
      <c r="I1031" s="203">
        <v>130</v>
      </c>
    </row>
    <row r="1032" spans="1:9" ht="31.5" customHeight="1">
      <c r="A1032" s="173" t="s">
        <v>892</v>
      </c>
      <c r="B1032" s="219" t="s">
        <v>150</v>
      </c>
      <c r="C1032" s="105" t="s">
        <v>177</v>
      </c>
      <c r="D1032" s="105" t="s">
        <v>821</v>
      </c>
      <c r="E1032" s="105" t="s">
        <v>634</v>
      </c>
      <c r="F1032" s="115" t="s">
        <v>298</v>
      </c>
      <c r="G1032" s="105" t="s">
        <v>875</v>
      </c>
      <c r="H1032" s="126"/>
      <c r="I1032" s="205">
        <v>2256</v>
      </c>
    </row>
    <row r="1033" spans="1:9" ht="12.75" customHeight="1">
      <c r="A1033" s="173" t="s">
        <v>386</v>
      </c>
      <c r="B1033" s="219" t="s">
        <v>150</v>
      </c>
      <c r="C1033" s="105" t="s">
        <v>177</v>
      </c>
      <c r="D1033" s="105" t="s">
        <v>821</v>
      </c>
      <c r="E1033" s="105" t="s">
        <v>634</v>
      </c>
      <c r="F1033" s="115" t="s">
        <v>298</v>
      </c>
      <c r="G1033" s="105" t="s">
        <v>875</v>
      </c>
      <c r="H1033" s="126">
        <v>110</v>
      </c>
      <c r="I1033" s="205">
        <v>2041.9</v>
      </c>
    </row>
    <row r="1034" spans="1:9" ht="26.25" customHeight="1">
      <c r="A1034" s="173" t="s">
        <v>311</v>
      </c>
      <c r="B1034" s="219" t="s">
        <v>150</v>
      </c>
      <c r="C1034" s="105" t="s">
        <v>177</v>
      </c>
      <c r="D1034" s="105" t="s">
        <v>821</v>
      </c>
      <c r="E1034" s="105" t="s">
        <v>634</v>
      </c>
      <c r="F1034" s="115" t="s">
        <v>298</v>
      </c>
      <c r="G1034" s="105" t="s">
        <v>875</v>
      </c>
      <c r="H1034" s="126">
        <v>240</v>
      </c>
      <c r="I1034" s="205">
        <v>212.1</v>
      </c>
    </row>
    <row r="1035" spans="1:9" ht="12.75" customHeight="1">
      <c r="A1035" s="173" t="s">
        <v>387</v>
      </c>
      <c r="B1035" s="219" t="s">
        <v>150</v>
      </c>
      <c r="C1035" s="105" t="s">
        <v>177</v>
      </c>
      <c r="D1035" s="105" t="s">
        <v>821</v>
      </c>
      <c r="E1035" s="105" t="s">
        <v>634</v>
      </c>
      <c r="F1035" s="115" t="s">
        <v>298</v>
      </c>
      <c r="G1035" s="105" t="s">
        <v>875</v>
      </c>
      <c r="H1035" s="126">
        <v>850</v>
      </c>
      <c r="I1035" s="205">
        <v>2</v>
      </c>
    </row>
    <row r="1036" spans="1:9" ht="21" customHeight="1">
      <c r="A1036" s="169" t="s">
        <v>182</v>
      </c>
      <c r="B1036" s="170">
        <v>118</v>
      </c>
      <c r="C1036" s="103" t="s">
        <v>183</v>
      </c>
      <c r="D1036" s="121"/>
      <c r="E1036" s="121"/>
      <c r="F1036" s="121"/>
      <c r="G1036" s="121"/>
      <c r="H1036" s="121"/>
      <c r="I1036" s="201">
        <v>85342.5</v>
      </c>
    </row>
    <row r="1037" spans="1:9" ht="15" customHeight="1">
      <c r="A1037" s="169" t="s">
        <v>188</v>
      </c>
      <c r="B1037" s="170">
        <v>118</v>
      </c>
      <c r="C1037" s="103" t="s">
        <v>189</v>
      </c>
      <c r="D1037" s="121"/>
      <c r="E1037" s="121"/>
      <c r="F1037" s="121"/>
      <c r="G1037" s="121"/>
      <c r="H1037" s="121"/>
      <c r="I1037" s="201">
        <v>85342.5</v>
      </c>
    </row>
    <row r="1038" spans="1:9" s="143" customFormat="1" ht="29.25" customHeight="1">
      <c r="A1038" s="169" t="s">
        <v>270</v>
      </c>
      <c r="B1038" s="225">
        <v>118</v>
      </c>
      <c r="C1038" s="103" t="s">
        <v>189</v>
      </c>
      <c r="D1038" s="103" t="s">
        <v>693</v>
      </c>
      <c r="E1038" s="103" t="s">
        <v>299</v>
      </c>
      <c r="F1038" s="121" t="s">
        <v>300</v>
      </c>
      <c r="G1038" s="103" t="s">
        <v>301</v>
      </c>
      <c r="H1038" s="142"/>
      <c r="I1038" s="207">
        <v>56749.7</v>
      </c>
    </row>
    <row r="1039" spans="1:9" s="143" customFormat="1" ht="29.25" customHeight="1">
      <c r="A1039" s="212" t="s">
        <v>721</v>
      </c>
      <c r="B1039" s="225">
        <v>118</v>
      </c>
      <c r="C1039" s="103" t="s">
        <v>189</v>
      </c>
      <c r="D1039" s="103" t="s">
        <v>693</v>
      </c>
      <c r="E1039" s="103" t="s">
        <v>262</v>
      </c>
      <c r="F1039" s="121" t="s">
        <v>300</v>
      </c>
      <c r="G1039" s="103" t="s">
        <v>301</v>
      </c>
      <c r="H1039" s="142"/>
      <c r="I1039" s="207">
        <v>56749.7</v>
      </c>
    </row>
    <row r="1040" spans="1:9" ht="15" customHeight="1">
      <c r="A1040" s="210" t="s">
        <v>729</v>
      </c>
      <c r="B1040" s="219">
        <v>118</v>
      </c>
      <c r="C1040" s="105" t="s">
        <v>189</v>
      </c>
      <c r="D1040" s="105" t="s">
        <v>693</v>
      </c>
      <c r="E1040" s="105" t="s">
        <v>262</v>
      </c>
      <c r="F1040" s="115" t="s">
        <v>326</v>
      </c>
      <c r="G1040" s="105" t="s">
        <v>301</v>
      </c>
      <c r="H1040" s="126"/>
      <c r="I1040" s="205">
        <v>56749.7</v>
      </c>
    </row>
    <row r="1041" spans="1:9" ht="18" customHeight="1" hidden="1">
      <c r="A1041" s="173" t="s">
        <v>730</v>
      </c>
      <c r="B1041" s="219">
        <v>118</v>
      </c>
      <c r="C1041" s="105" t="s">
        <v>189</v>
      </c>
      <c r="D1041" s="105" t="s">
        <v>693</v>
      </c>
      <c r="E1041" s="105" t="s">
        <v>262</v>
      </c>
      <c r="F1041" s="115" t="s">
        <v>326</v>
      </c>
      <c r="G1041" s="105" t="s">
        <v>731</v>
      </c>
      <c r="H1041" s="126"/>
      <c r="I1041" s="205">
        <v>0</v>
      </c>
    </row>
    <row r="1042" spans="1:9" ht="21.75" customHeight="1" hidden="1">
      <c r="A1042" s="173" t="s">
        <v>346</v>
      </c>
      <c r="B1042" s="219">
        <v>118</v>
      </c>
      <c r="C1042" s="105" t="s">
        <v>189</v>
      </c>
      <c r="D1042" s="105" t="s">
        <v>693</v>
      </c>
      <c r="E1042" s="105" t="s">
        <v>262</v>
      </c>
      <c r="F1042" s="115" t="s">
        <v>326</v>
      </c>
      <c r="G1042" s="105" t="s">
        <v>731</v>
      </c>
      <c r="H1042" s="126">
        <v>410</v>
      </c>
      <c r="I1042" s="205"/>
    </row>
    <row r="1043" spans="1:9" ht="20.25" customHeight="1" hidden="1">
      <c r="A1043" s="173" t="s">
        <v>732</v>
      </c>
      <c r="B1043" s="219">
        <v>118</v>
      </c>
      <c r="C1043" s="105" t="s">
        <v>189</v>
      </c>
      <c r="D1043" s="105" t="s">
        <v>693</v>
      </c>
      <c r="E1043" s="105" t="s">
        <v>262</v>
      </c>
      <c r="F1043" s="115" t="s">
        <v>326</v>
      </c>
      <c r="G1043" s="105" t="s">
        <v>733</v>
      </c>
      <c r="H1043" s="126"/>
      <c r="I1043" s="205">
        <v>0</v>
      </c>
    </row>
    <row r="1044" spans="1:9" ht="27.75" customHeight="1" hidden="1">
      <c r="A1044" s="173" t="s">
        <v>311</v>
      </c>
      <c r="B1044" s="219">
        <v>118</v>
      </c>
      <c r="C1044" s="105" t="s">
        <v>189</v>
      </c>
      <c r="D1044" s="105" t="s">
        <v>693</v>
      </c>
      <c r="E1044" s="105" t="s">
        <v>262</v>
      </c>
      <c r="F1044" s="115" t="s">
        <v>326</v>
      </c>
      <c r="G1044" s="105" t="s">
        <v>733</v>
      </c>
      <c r="H1044" s="126">
        <v>240</v>
      </c>
      <c r="I1044" s="205"/>
    </row>
    <row r="1045" spans="1:9" ht="27" customHeight="1" hidden="1">
      <c r="A1045" s="173" t="s">
        <v>1021</v>
      </c>
      <c r="B1045" s="219">
        <v>118</v>
      </c>
      <c r="C1045" s="105" t="s">
        <v>189</v>
      </c>
      <c r="D1045" s="105" t="s">
        <v>693</v>
      </c>
      <c r="E1045" s="105" t="s">
        <v>262</v>
      </c>
      <c r="F1045" s="115" t="s">
        <v>326</v>
      </c>
      <c r="G1045" s="105" t="s">
        <v>1020</v>
      </c>
      <c r="H1045" s="126"/>
      <c r="I1045" s="205">
        <v>0</v>
      </c>
    </row>
    <row r="1046" spans="1:9" ht="27" customHeight="1" hidden="1">
      <c r="A1046" s="173" t="s">
        <v>311</v>
      </c>
      <c r="B1046" s="219">
        <v>118</v>
      </c>
      <c r="C1046" s="105" t="s">
        <v>189</v>
      </c>
      <c r="D1046" s="105" t="s">
        <v>693</v>
      </c>
      <c r="E1046" s="105" t="s">
        <v>262</v>
      </c>
      <c r="F1046" s="115" t="s">
        <v>326</v>
      </c>
      <c r="G1046" s="105" t="s">
        <v>1020</v>
      </c>
      <c r="H1046" s="126">
        <v>240</v>
      </c>
      <c r="I1046" s="205">
        <v>0</v>
      </c>
    </row>
    <row r="1047" spans="1:9" ht="96" customHeight="1">
      <c r="A1047" s="173" t="s">
        <v>1023</v>
      </c>
      <c r="B1047" s="219">
        <v>118</v>
      </c>
      <c r="C1047" s="105" t="s">
        <v>189</v>
      </c>
      <c r="D1047" s="105" t="s">
        <v>693</v>
      </c>
      <c r="E1047" s="105" t="s">
        <v>262</v>
      </c>
      <c r="F1047" s="115" t="s">
        <v>326</v>
      </c>
      <c r="G1047" s="105" t="s">
        <v>1359</v>
      </c>
      <c r="H1047" s="126"/>
      <c r="I1047" s="205">
        <v>55000</v>
      </c>
    </row>
    <row r="1048" spans="1:9" ht="18" customHeight="1">
      <c r="A1048" s="168" t="s">
        <v>937</v>
      </c>
      <c r="B1048" s="219">
        <v>118</v>
      </c>
      <c r="C1048" s="105" t="s">
        <v>189</v>
      </c>
      <c r="D1048" s="105" t="s">
        <v>693</v>
      </c>
      <c r="E1048" s="105" t="s">
        <v>262</v>
      </c>
      <c r="F1048" s="115" t="s">
        <v>326</v>
      </c>
      <c r="G1048" s="105" t="s">
        <v>1359</v>
      </c>
      <c r="H1048" s="126">
        <v>410</v>
      </c>
      <c r="I1048" s="205">
        <v>55000</v>
      </c>
    </row>
    <row r="1049" spans="1:9" ht="99" customHeight="1">
      <c r="A1049" s="173" t="s">
        <v>1023</v>
      </c>
      <c r="B1049" s="219">
        <v>118</v>
      </c>
      <c r="C1049" s="105" t="s">
        <v>189</v>
      </c>
      <c r="D1049" s="105" t="s">
        <v>693</v>
      </c>
      <c r="E1049" s="105" t="s">
        <v>262</v>
      </c>
      <c r="F1049" s="115" t="s">
        <v>326</v>
      </c>
      <c r="G1049" s="105" t="s">
        <v>1022</v>
      </c>
      <c r="H1049" s="126"/>
      <c r="I1049" s="205">
        <v>1749.7</v>
      </c>
    </row>
    <row r="1050" spans="1:9" ht="15" customHeight="1">
      <c r="A1050" s="168" t="s">
        <v>937</v>
      </c>
      <c r="B1050" s="219">
        <v>118</v>
      </c>
      <c r="C1050" s="105" t="s">
        <v>189</v>
      </c>
      <c r="D1050" s="105" t="s">
        <v>693</v>
      </c>
      <c r="E1050" s="105" t="s">
        <v>262</v>
      </c>
      <c r="F1050" s="115" t="s">
        <v>326</v>
      </c>
      <c r="G1050" s="105" t="s">
        <v>1022</v>
      </c>
      <c r="H1050" s="126">
        <v>410</v>
      </c>
      <c r="I1050" s="205">
        <v>1749.7</v>
      </c>
    </row>
    <row r="1051" spans="1:9" s="143" customFormat="1" ht="17.25" customHeight="1">
      <c r="A1051" s="169" t="s">
        <v>820</v>
      </c>
      <c r="B1051" s="225">
        <v>118</v>
      </c>
      <c r="C1051" s="103" t="s">
        <v>189</v>
      </c>
      <c r="D1051" s="103" t="s">
        <v>821</v>
      </c>
      <c r="E1051" s="103" t="s">
        <v>299</v>
      </c>
      <c r="F1051" s="121" t="s">
        <v>300</v>
      </c>
      <c r="G1051" s="103" t="s">
        <v>301</v>
      </c>
      <c r="H1051" s="142"/>
      <c r="I1051" s="207">
        <v>99</v>
      </c>
    </row>
    <row r="1052" spans="1:9" s="143" customFormat="1" ht="15.75" customHeight="1">
      <c r="A1052" s="212" t="s">
        <v>788</v>
      </c>
      <c r="B1052" s="225">
        <v>118</v>
      </c>
      <c r="C1052" s="103" t="s">
        <v>189</v>
      </c>
      <c r="D1052" s="103" t="s">
        <v>821</v>
      </c>
      <c r="E1052" s="103" t="s">
        <v>634</v>
      </c>
      <c r="F1052" s="121" t="s">
        <v>300</v>
      </c>
      <c r="G1052" s="103" t="s">
        <v>301</v>
      </c>
      <c r="H1052" s="142"/>
      <c r="I1052" s="207">
        <v>99</v>
      </c>
    </row>
    <row r="1053" spans="1:9" ht="18" customHeight="1">
      <c r="A1053" s="210" t="s">
        <v>788</v>
      </c>
      <c r="B1053" s="219">
        <v>118</v>
      </c>
      <c r="C1053" s="105" t="s">
        <v>189</v>
      </c>
      <c r="D1053" s="105" t="s">
        <v>821</v>
      </c>
      <c r="E1053" s="105" t="s">
        <v>634</v>
      </c>
      <c r="F1053" s="115" t="s">
        <v>298</v>
      </c>
      <c r="G1053" s="105" t="s">
        <v>301</v>
      </c>
      <c r="H1053" s="126"/>
      <c r="I1053" s="205">
        <v>99</v>
      </c>
    </row>
    <row r="1054" spans="1:9" ht="114" customHeight="1">
      <c r="A1054" s="173" t="s">
        <v>1218</v>
      </c>
      <c r="B1054" s="219">
        <v>118</v>
      </c>
      <c r="C1054" s="105" t="s">
        <v>189</v>
      </c>
      <c r="D1054" s="105" t="s">
        <v>821</v>
      </c>
      <c r="E1054" s="105" t="s">
        <v>634</v>
      </c>
      <c r="F1054" s="115" t="s">
        <v>298</v>
      </c>
      <c r="G1054" s="105" t="s">
        <v>1217</v>
      </c>
      <c r="H1054" s="126"/>
      <c r="I1054" s="205">
        <v>99</v>
      </c>
    </row>
    <row r="1055" spans="1:9" ht="27.75" customHeight="1">
      <c r="A1055" s="173" t="s">
        <v>311</v>
      </c>
      <c r="B1055" s="219">
        <v>118</v>
      </c>
      <c r="C1055" s="105" t="s">
        <v>189</v>
      </c>
      <c r="D1055" s="105" t="s">
        <v>821</v>
      </c>
      <c r="E1055" s="105" t="s">
        <v>634</v>
      </c>
      <c r="F1055" s="115" t="s">
        <v>298</v>
      </c>
      <c r="G1055" s="105" t="s">
        <v>1217</v>
      </c>
      <c r="H1055" s="126">
        <v>240</v>
      </c>
      <c r="I1055" s="205">
        <v>99</v>
      </c>
    </row>
    <row r="1056" spans="1:9" s="143" customFormat="1" ht="31.5" customHeight="1">
      <c r="A1056" s="345" t="s">
        <v>1222</v>
      </c>
      <c r="B1056" s="225">
        <v>118</v>
      </c>
      <c r="C1056" s="103" t="s">
        <v>189</v>
      </c>
      <c r="D1056" s="103" t="s">
        <v>1209</v>
      </c>
      <c r="E1056" s="103" t="s">
        <v>299</v>
      </c>
      <c r="F1056" s="121" t="s">
        <v>300</v>
      </c>
      <c r="G1056" s="103" t="s">
        <v>301</v>
      </c>
      <c r="H1056" s="142"/>
      <c r="I1056" s="207">
        <v>21926.5</v>
      </c>
    </row>
    <row r="1057" spans="1:9" s="143" customFormat="1" ht="36" customHeight="1">
      <c r="A1057" s="345" t="s">
        <v>1223</v>
      </c>
      <c r="B1057" s="225">
        <v>118</v>
      </c>
      <c r="C1057" s="103" t="s">
        <v>189</v>
      </c>
      <c r="D1057" s="103" t="s">
        <v>1209</v>
      </c>
      <c r="E1057" s="103" t="s">
        <v>258</v>
      </c>
      <c r="F1057" s="121" t="s">
        <v>300</v>
      </c>
      <c r="G1057" s="103" t="s">
        <v>301</v>
      </c>
      <c r="H1057" s="142"/>
      <c r="I1057" s="207">
        <v>21926.5</v>
      </c>
    </row>
    <row r="1058" spans="1:9" ht="49.5" customHeight="1">
      <c r="A1058" s="346" t="s">
        <v>1224</v>
      </c>
      <c r="B1058" s="219">
        <v>118</v>
      </c>
      <c r="C1058" s="105" t="s">
        <v>189</v>
      </c>
      <c r="D1058" s="105" t="s">
        <v>1209</v>
      </c>
      <c r="E1058" s="105" t="s">
        <v>258</v>
      </c>
      <c r="F1058" s="115" t="s">
        <v>298</v>
      </c>
      <c r="G1058" s="105" t="s">
        <v>301</v>
      </c>
      <c r="H1058" s="126"/>
      <c r="I1058" s="205">
        <v>21926.5</v>
      </c>
    </row>
    <row r="1059" spans="1:9" ht="29.25" customHeight="1">
      <c r="A1059" s="346" t="s">
        <v>1221</v>
      </c>
      <c r="B1059" s="219">
        <v>118</v>
      </c>
      <c r="C1059" s="105" t="s">
        <v>189</v>
      </c>
      <c r="D1059" s="105" t="s">
        <v>1209</v>
      </c>
      <c r="E1059" s="105" t="s">
        <v>258</v>
      </c>
      <c r="F1059" s="115" t="s">
        <v>298</v>
      </c>
      <c r="G1059" s="105" t="s">
        <v>1020</v>
      </c>
      <c r="H1059" s="126"/>
      <c r="I1059" s="205">
        <v>3155.6</v>
      </c>
    </row>
    <row r="1060" spans="1:9" ht="29.25" customHeight="1">
      <c r="A1060" s="173" t="s">
        <v>311</v>
      </c>
      <c r="B1060" s="219">
        <v>118</v>
      </c>
      <c r="C1060" s="105" t="s">
        <v>189</v>
      </c>
      <c r="D1060" s="105" t="s">
        <v>1209</v>
      </c>
      <c r="E1060" s="105" t="s">
        <v>258</v>
      </c>
      <c r="F1060" s="115" t="s">
        <v>298</v>
      </c>
      <c r="G1060" s="105" t="s">
        <v>1020</v>
      </c>
      <c r="H1060" s="456">
        <v>240</v>
      </c>
      <c r="I1060" s="205">
        <v>3155.6</v>
      </c>
    </row>
    <row r="1061" spans="1:9" ht="58.5" customHeight="1">
      <c r="A1061" s="168" t="s">
        <v>1219</v>
      </c>
      <c r="B1061" s="219">
        <v>118</v>
      </c>
      <c r="C1061" s="105" t="s">
        <v>189</v>
      </c>
      <c r="D1061" s="105" t="s">
        <v>1209</v>
      </c>
      <c r="E1061" s="105" t="s">
        <v>258</v>
      </c>
      <c r="F1061" s="115" t="s">
        <v>298</v>
      </c>
      <c r="G1061" s="105" t="s">
        <v>1210</v>
      </c>
      <c r="H1061" s="126"/>
      <c r="I1061" s="205">
        <v>14539.1</v>
      </c>
    </row>
    <row r="1062" spans="1:9" ht="27.75" customHeight="1">
      <c r="A1062" s="173" t="s">
        <v>311</v>
      </c>
      <c r="B1062" s="219">
        <v>118</v>
      </c>
      <c r="C1062" s="105" t="s">
        <v>189</v>
      </c>
      <c r="D1062" s="105" t="s">
        <v>1209</v>
      </c>
      <c r="E1062" s="105" t="s">
        <v>258</v>
      </c>
      <c r="F1062" s="115" t="s">
        <v>298</v>
      </c>
      <c r="G1062" s="105" t="s">
        <v>1210</v>
      </c>
      <c r="H1062" s="126">
        <v>240</v>
      </c>
      <c r="I1062" s="205">
        <v>14539.1</v>
      </c>
    </row>
    <row r="1063" spans="1:9" ht="69" customHeight="1">
      <c r="A1063" s="173" t="s">
        <v>1220</v>
      </c>
      <c r="B1063" s="219">
        <v>118</v>
      </c>
      <c r="C1063" s="105" t="s">
        <v>189</v>
      </c>
      <c r="D1063" s="105" t="s">
        <v>1209</v>
      </c>
      <c r="E1063" s="105" t="s">
        <v>258</v>
      </c>
      <c r="F1063" s="115" t="s">
        <v>298</v>
      </c>
      <c r="G1063" s="105" t="s">
        <v>1211</v>
      </c>
      <c r="H1063" s="126"/>
      <c r="I1063" s="205">
        <v>2710</v>
      </c>
    </row>
    <row r="1064" spans="1:9" ht="30" customHeight="1">
      <c r="A1064" s="173" t="s">
        <v>311</v>
      </c>
      <c r="B1064" s="219">
        <v>118</v>
      </c>
      <c r="C1064" s="105" t="s">
        <v>189</v>
      </c>
      <c r="D1064" s="105" t="s">
        <v>1209</v>
      </c>
      <c r="E1064" s="105" t="s">
        <v>258</v>
      </c>
      <c r="F1064" s="115" t="s">
        <v>298</v>
      </c>
      <c r="G1064" s="105" t="s">
        <v>1211</v>
      </c>
      <c r="H1064" s="126">
        <v>240</v>
      </c>
      <c r="I1064" s="205">
        <v>2710</v>
      </c>
    </row>
    <row r="1065" spans="1:9" ht="84" customHeight="1">
      <c r="A1065" s="173" t="s">
        <v>1225</v>
      </c>
      <c r="B1065" s="219">
        <v>118</v>
      </c>
      <c r="C1065" s="105" t="s">
        <v>189</v>
      </c>
      <c r="D1065" s="105" t="s">
        <v>1209</v>
      </c>
      <c r="E1065" s="105" t="s">
        <v>258</v>
      </c>
      <c r="F1065" s="115" t="s">
        <v>298</v>
      </c>
      <c r="G1065" s="105" t="s">
        <v>1212</v>
      </c>
      <c r="H1065" s="126"/>
      <c r="I1065" s="205">
        <v>480.2</v>
      </c>
    </row>
    <row r="1066" spans="1:9" ht="32.25" customHeight="1">
      <c r="A1066" s="173" t="s">
        <v>311</v>
      </c>
      <c r="B1066" s="219">
        <v>118</v>
      </c>
      <c r="C1066" s="105" t="s">
        <v>189</v>
      </c>
      <c r="D1066" s="105" t="s">
        <v>1209</v>
      </c>
      <c r="E1066" s="105" t="s">
        <v>258</v>
      </c>
      <c r="F1066" s="115" t="s">
        <v>298</v>
      </c>
      <c r="G1066" s="105" t="s">
        <v>1212</v>
      </c>
      <c r="H1066" s="126">
        <v>240</v>
      </c>
      <c r="I1066" s="205">
        <v>480.2</v>
      </c>
    </row>
    <row r="1067" spans="1:9" ht="34.5" customHeight="1">
      <c r="A1067" s="346" t="s">
        <v>1221</v>
      </c>
      <c r="B1067" s="219">
        <v>118</v>
      </c>
      <c r="C1067" s="105" t="s">
        <v>189</v>
      </c>
      <c r="D1067" s="105" t="s">
        <v>1209</v>
      </c>
      <c r="E1067" s="105" t="s">
        <v>258</v>
      </c>
      <c r="F1067" s="115" t="s">
        <v>298</v>
      </c>
      <c r="G1067" s="105" t="s">
        <v>1213</v>
      </c>
      <c r="H1067" s="126"/>
      <c r="I1067" s="205">
        <v>1041.6000000000001</v>
      </c>
    </row>
    <row r="1068" spans="1:9" ht="32.25" customHeight="1">
      <c r="A1068" s="114" t="s">
        <v>311</v>
      </c>
      <c r="B1068" s="219">
        <v>118</v>
      </c>
      <c r="C1068" s="105" t="s">
        <v>189</v>
      </c>
      <c r="D1068" s="105" t="s">
        <v>1209</v>
      </c>
      <c r="E1068" s="105" t="s">
        <v>258</v>
      </c>
      <c r="F1068" s="115" t="s">
        <v>298</v>
      </c>
      <c r="G1068" s="105" t="s">
        <v>1213</v>
      </c>
      <c r="H1068" s="126">
        <v>240</v>
      </c>
      <c r="I1068" s="205">
        <v>1041.6000000000001</v>
      </c>
    </row>
    <row r="1069" spans="1:9" s="143" customFormat="1" ht="30" customHeight="1">
      <c r="A1069" s="345" t="s">
        <v>1226</v>
      </c>
      <c r="B1069" s="225">
        <v>118</v>
      </c>
      <c r="C1069" s="103" t="s">
        <v>189</v>
      </c>
      <c r="D1069" s="103" t="s">
        <v>1214</v>
      </c>
      <c r="E1069" s="103" t="s">
        <v>299</v>
      </c>
      <c r="F1069" s="121" t="s">
        <v>300</v>
      </c>
      <c r="G1069" s="103" t="s">
        <v>301</v>
      </c>
      <c r="H1069" s="142"/>
      <c r="I1069" s="207">
        <v>6567.3</v>
      </c>
    </row>
    <row r="1070" spans="1:9" s="143" customFormat="1" ht="30" customHeight="1">
      <c r="A1070" s="345" t="s">
        <v>1227</v>
      </c>
      <c r="B1070" s="225">
        <v>118</v>
      </c>
      <c r="C1070" s="103" t="s">
        <v>189</v>
      </c>
      <c r="D1070" s="103" t="s">
        <v>1214</v>
      </c>
      <c r="E1070" s="103" t="s">
        <v>262</v>
      </c>
      <c r="F1070" s="121" t="s">
        <v>300</v>
      </c>
      <c r="G1070" s="103" t="s">
        <v>301</v>
      </c>
      <c r="H1070" s="142"/>
      <c r="I1070" s="207">
        <v>6567.3</v>
      </c>
    </row>
    <row r="1071" spans="1:9" ht="32.25" customHeight="1">
      <c r="A1071" s="108" t="s">
        <v>722</v>
      </c>
      <c r="B1071" s="219">
        <v>118</v>
      </c>
      <c r="C1071" s="105" t="s">
        <v>189</v>
      </c>
      <c r="D1071" s="105" t="s">
        <v>1214</v>
      </c>
      <c r="E1071" s="105" t="s">
        <v>262</v>
      </c>
      <c r="F1071" s="115" t="s">
        <v>298</v>
      </c>
      <c r="G1071" s="105" t="s">
        <v>301</v>
      </c>
      <c r="H1071" s="126"/>
      <c r="I1071" s="205">
        <v>6567.3</v>
      </c>
    </row>
    <row r="1072" spans="1:9" ht="32.25" customHeight="1">
      <c r="A1072" s="108" t="s">
        <v>1231</v>
      </c>
      <c r="B1072" s="219">
        <v>118</v>
      </c>
      <c r="C1072" s="105" t="s">
        <v>189</v>
      </c>
      <c r="D1072" s="105" t="s">
        <v>1214</v>
      </c>
      <c r="E1072" s="105" t="s">
        <v>262</v>
      </c>
      <c r="F1072" s="115" t="s">
        <v>298</v>
      </c>
      <c r="G1072" s="105" t="s">
        <v>1230</v>
      </c>
      <c r="H1072" s="142"/>
      <c r="I1072" s="205">
        <v>3737.3</v>
      </c>
    </row>
    <row r="1073" spans="1:9" ht="29.25" customHeight="1">
      <c r="A1073" s="114" t="s">
        <v>311</v>
      </c>
      <c r="B1073" s="219">
        <v>118</v>
      </c>
      <c r="C1073" s="105" t="s">
        <v>189</v>
      </c>
      <c r="D1073" s="105" t="s">
        <v>1214</v>
      </c>
      <c r="E1073" s="105" t="s">
        <v>262</v>
      </c>
      <c r="F1073" s="115" t="s">
        <v>298</v>
      </c>
      <c r="G1073" s="105" t="s">
        <v>1230</v>
      </c>
      <c r="H1073" s="126">
        <v>240</v>
      </c>
      <c r="I1073" s="205">
        <v>3737.3</v>
      </c>
    </row>
    <row r="1074" spans="1:9" s="143" customFormat="1" ht="45" customHeight="1">
      <c r="A1074" s="168" t="s">
        <v>1228</v>
      </c>
      <c r="B1074" s="219">
        <v>118</v>
      </c>
      <c r="C1074" s="105" t="s">
        <v>189</v>
      </c>
      <c r="D1074" s="105" t="s">
        <v>1214</v>
      </c>
      <c r="E1074" s="105" t="s">
        <v>262</v>
      </c>
      <c r="F1074" s="115" t="s">
        <v>298</v>
      </c>
      <c r="G1074" s="105" t="s">
        <v>1215</v>
      </c>
      <c r="H1074" s="126"/>
      <c r="I1074" s="205">
        <v>200</v>
      </c>
    </row>
    <row r="1075" spans="1:9" ht="30" customHeight="1">
      <c r="A1075" s="114" t="s">
        <v>311</v>
      </c>
      <c r="B1075" s="219">
        <v>118</v>
      </c>
      <c r="C1075" s="105" t="s">
        <v>189</v>
      </c>
      <c r="D1075" s="105" t="s">
        <v>1214</v>
      </c>
      <c r="E1075" s="105" t="s">
        <v>262</v>
      </c>
      <c r="F1075" s="115" t="s">
        <v>298</v>
      </c>
      <c r="G1075" s="105" t="s">
        <v>1215</v>
      </c>
      <c r="H1075" s="126">
        <v>240</v>
      </c>
      <c r="I1075" s="205">
        <v>200</v>
      </c>
    </row>
    <row r="1076" spans="1:9" ht="57" customHeight="1">
      <c r="A1076" s="168" t="s">
        <v>1229</v>
      </c>
      <c r="B1076" s="219">
        <v>118</v>
      </c>
      <c r="C1076" s="105" t="s">
        <v>189</v>
      </c>
      <c r="D1076" s="105" t="s">
        <v>1214</v>
      </c>
      <c r="E1076" s="105" t="s">
        <v>262</v>
      </c>
      <c r="F1076" s="115" t="s">
        <v>298</v>
      </c>
      <c r="G1076" s="105" t="s">
        <v>1216</v>
      </c>
      <c r="H1076" s="126"/>
      <c r="I1076" s="205">
        <v>2630</v>
      </c>
    </row>
    <row r="1077" spans="1:9" ht="28.5" customHeight="1">
      <c r="A1077" s="114" t="s">
        <v>311</v>
      </c>
      <c r="B1077" s="219">
        <v>118</v>
      </c>
      <c r="C1077" s="105" t="s">
        <v>189</v>
      </c>
      <c r="D1077" s="105" t="s">
        <v>1214</v>
      </c>
      <c r="E1077" s="105" t="s">
        <v>262</v>
      </c>
      <c r="F1077" s="115" t="s">
        <v>298</v>
      </c>
      <c r="G1077" s="105" t="s">
        <v>1216</v>
      </c>
      <c r="H1077" s="126">
        <v>240</v>
      </c>
      <c r="I1077" s="205">
        <v>2630</v>
      </c>
    </row>
    <row r="1078" spans="1:9" ht="15" customHeight="1">
      <c r="A1078" s="169" t="s">
        <v>972</v>
      </c>
      <c r="B1078" s="170">
        <v>118</v>
      </c>
      <c r="C1078" s="103" t="s">
        <v>195</v>
      </c>
      <c r="D1078" s="103"/>
      <c r="E1078" s="103"/>
      <c r="F1078" s="121"/>
      <c r="G1078" s="103"/>
      <c r="H1078" s="142"/>
      <c r="I1078" s="207">
        <v>46816.399999999994</v>
      </c>
    </row>
    <row r="1079" spans="1:9" s="143" customFormat="1" ht="20.25" customHeight="1">
      <c r="A1079" s="347" t="s">
        <v>198</v>
      </c>
      <c r="B1079" s="225">
        <v>118</v>
      </c>
      <c r="C1079" s="103" t="s">
        <v>199</v>
      </c>
      <c r="D1079" s="103"/>
      <c r="E1079" s="103"/>
      <c r="F1079" s="121"/>
      <c r="G1079" s="103"/>
      <c r="H1079" s="142"/>
      <c r="I1079" s="207">
        <v>44312.2</v>
      </c>
    </row>
    <row r="1080" spans="1:9" s="143" customFormat="1" ht="18" customHeight="1">
      <c r="A1080" s="169" t="s">
        <v>820</v>
      </c>
      <c r="B1080" s="225">
        <v>118</v>
      </c>
      <c r="C1080" s="103" t="s">
        <v>199</v>
      </c>
      <c r="D1080" s="103" t="s">
        <v>821</v>
      </c>
      <c r="E1080" s="103" t="s">
        <v>299</v>
      </c>
      <c r="F1080" s="121" t="s">
        <v>300</v>
      </c>
      <c r="G1080" s="103" t="s">
        <v>301</v>
      </c>
      <c r="H1080" s="126"/>
      <c r="I1080" s="207">
        <v>398.2</v>
      </c>
    </row>
    <row r="1081" spans="1:9" s="143" customFormat="1" ht="21.75" customHeight="1">
      <c r="A1081" s="212" t="s">
        <v>788</v>
      </c>
      <c r="B1081" s="225">
        <v>118</v>
      </c>
      <c r="C1081" s="103" t="s">
        <v>199</v>
      </c>
      <c r="D1081" s="103" t="s">
        <v>821</v>
      </c>
      <c r="E1081" s="103" t="s">
        <v>634</v>
      </c>
      <c r="F1081" s="121" t="s">
        <v>300</v>
      </c>
      <c r="G1081" s="103" t="s">
        <v>301</v>
      </c>
      <c r="H1081" s="126"/>
      <c r="I1081" s="207">
        <v>398.2</v>
      </c>
    </row>
    <row r="1082" spans="1:9" s="143" customFormat="1" ht="19.5" customHeight="1">
      <c r="A1082" s="210" t="s">
        <v>788</v>
      </c>
      <c r="B1082" s="219">
        <v>118</v>
      </c>
      <c r="C1082" s="105" t="s">
        <v>199</v>
      </c>
      <c r="D1082" s="105" t="s">
        <v>821</v>
      </c>
      <c r="E1082" s="105" t="s">
        <v>634</v>
      </c>
      <c r="F1082" s="115" t="s">
        <v>298</v>
      </c>
      <c r="G1082" s="105" t="s">
        <v>301</v>
      </c>
      <c r="H1082" s="126"/>
      <c r="I1082" s="205">
        <v>398.2</v>
      </c>
    </row>
    <row r="1083" spans="1:9" s="143" customFormat="1" ht="19.5" customHeight="1">
      <c r="A1083" s="210" t="s">
        <v>1354</v>
      </c>
      <c r="B1083" s="219">
        <v>118</v>
      </c>
      <c r="C1083" s="105" t="s">
        <v>199</v>
      </c>
      <c r="D1083" s="105" t="s">
        <v>821</v>
      </c>
      <c r="E1083" s="105" t="s">
        <v>634</v>
      </c>
      <c r="F1083" s="115" t="s">
        <v>298</v>
      </c>
      <c r="G1083" s="105" t="s">
        <v>1353</v>
      </c>
      <c r="H1083" s="126"/>
      <c r="I1083" s="205">
        <v>100</v>
      </c>
    </row>
    <row r="1084" spans="1:9" s="143" customFormat="1" ht="30.75" customHeight="1">
      <c r="A1084" s="114" t="s">
        <v>311</v>
      </c>
      <c r="B1084" s="219">
        <v>118</v>
      </c>
      <c r="C1084" s="105" t="s">
        <v>199</v>
      </c>
      <c r="D1084" s="105" t="s">
        <v>821</v>
      </c>
      <c r="E1084" s="105" t="s">
        <v>634</v>
      </c>
      <c r="F1084" s="115" t="s">
        <v>298</v>
      </c>
      <c r="G1084" s="105" t="s">
        <v>1353</v>
      </c>
      <c r="H1084" s="126">
        <v>240</v>
      </c>
      <c r="I1084" s="205">
        <v>100</v>
      </c>
    </row>
    <row r="1085" spans="1:9" s="143" customFormat="1" ht="51" customHeight="1">
      <c r="A1085" s="114" t="s">
        <v>1240</v>
      </c>
      <c r="B1085" s="219">
        <v>118</v>
      </c>
      <c r="C1085" s="105" t="s">
        <v>199</v>
      </c>
      <c r="D1085" s="105" t="s">
        <v>821</v>
      </c>
      <c r="E1085" s="105" t="s">
        <v>634</v>
      </c>
      <c r="F1085" s="115" t="s">
        <v>298</v>
      </c>
      <c r="G1085" s="105" t="s">
        <v>1241</v>
      </c>
      <c r="H1085" s="126"/>
      <c r="I1085" s="205">
        <v>298.2</v>
      </c>
    </row>
    <row r="1086" spans="1:9" s="143" customFormat="1" ht="29.25" customHeight="1">
      <c r="A1086" s="114" t="s">
        <v>311</v>
      </c>
      <c r="B1086" s="219">
        <v>118</v>
      </c>
      <c r="C1086" s="105" t="s">
        <v>199</v>
      </c>
      <c r="D1086" s="105" t="s">
        <v>821</v>
      </c>
      <c r="E1086" s="105" t="s">
        <v>634</v>
      </c>
      <c r="F1086" s="115" t="s">
        <v>298</v>
      </c>
      <c r="G1086" s="105" t="s">
        <v>1241</v>
      </c>
      <c r="H1086" s="126">
        <v>240</v>
      </c>
      <c r="I1086" s="205">
        <v>298.2</v>
      </c>
    </row>
    <row r="1087" spans="1:9" s="143" customFormat="1" ht="58.5" customHeight="1">
      <c r="A1087" s="345" t="s">
        <v>1232</v>
      </c>
      <c r="B1087" s="225">
        <v>118</v>
      </c>
      <c r="C1087" s="103" t="s">
        <v>199</v>
      </c>
      <c r="D1087" s="103" t="s">
        <v>1342</v>
      </c>
      <c r="E1087" s="103" t="s">
        <v>299</v>
      </c>
      <c r="F1087" s="121" t="s">
        <v>300</v>
      </c>
      <c r="G1087" s="103" t="s">
        <v>301</v>
      </c>
      <c r="H1087" s="142"/>
      <c r="I1087" s="207">
        <v>43914</v>
      </c>
    </row>
    <row r="1088" spans="1:9" s="143" customFormat="1" ht="15" customHeight="1">
      <c r="A1088" s="348" t="s">
        <v>1233</v>
      </c>
      <c r="B1088" s="225">
        <v>118</v>
      </c>
      <c r="C1088" s="103" t="s">
        <v>199</v>
      </c>
      <c r="D1088" s="103" t="s">
        <v>1342</v>
      </c>
      <c r="E1088" s="103" t="s">
        <v>260</v>
      </c>
      <c r="F1088" s="121" t="s">
        <v>300</v>
      </c>
      <c r="G1088" s="103" t="s">
        <v>301</v>
      </c>
      <c r="H1088" s="142"/>
      <c r="I1088" s="207">
        <v>43914</v>
      </c>
    </row>
    <row r="1089" spans="1:9" ht="42" customHeight="1">
      <c r="A1089" s="349" t="s">
        <v>1234</v>
      </c>
      <c r="B1089" s="219">
        <v>118</v>
      </c>
      <c r="C1089" s="105" t="s">
        <v>199</v>
      </c>
      <c r="D1089" s="105" t="s">
        <v>1342</v>
      </c>
      <c r="E1089" s="105" t="s">
        <v>260</v>
      </c>
      <c r="F1089" s="115" t="s">
        <v>298</v>
      </c>
      <c r="G1089" s="105" t="s">
        <v>301</v>
      </c>
      <c r="H1089" s="126"/>
      <c r="I1089" s="205">
        <v>43914</v>
      </c>
    </row>
    <row r="1090" spans="1:9" ht="45" customHeight="1">
      <c r="A1090" s="114" t="s">
        <v>1235</v>
      </c>
      <c r="B1090" s="219">
        <v>118</v>
      </c>
      <c r="C1090" s="105" t="s">
        <v>199</v>
      </c>
      <c r="D1090" s="105" t="s">
        <v>1342</v>
      </c>
      <c r="E1090" s="105" t="s">
        <v>260</v>
      </c>
      <c r="F1090" s="115" t="s">
        <v>298</v>
      </c>
      <c r="G1090" s="105" t="s">
        <v>1236</v>
      </c>
      <c r="H1090" s="126"/>
      <c r="I1090" s="205">
        <v>38796.1</v>
      </c>
    </row>
    <row r="1091" spans="1:9" ht="16.5" customHeight="1">
      <c r="A1091" s="114" t="s">
        <v>346</v>
      </c>
      <c r="B1091" s="219">
        <v>118</v>
      </c>
      <c r="C1091" s="105" t="s">
        <v>199</v>
      </c>
      <c r="D1091" s="105" t="s">
        <v>1342</v>
      </c>
      <c r="E1091" s="105" t="s">
        <v>260</v>
      </c>
      <c r="F1091" s="115" t="s">
        <v>298</v>
      </c>
      <c r="G1091" s="105" t="s">
        <v>1236</v>
      </c>
      <c r="H1091" s="126">
        <v>410</v>
      </c>
      <c r="I1091" s="205">
        <v>38796.1</v>
      </c>
    </row>
    <row r="1092" spans="1:9" ht="70.5" customHeight="1">
      <c r="A1092" s="114" t="s">
        <v>1237</v>
      </c>
      <c r="B1092" s="219">
        <v>118</v>
      </c>
      <c r="C1092" s="105" t="s">
        <v>199</v>
      </c>
      <c r="D1092" s="105" t="s">
        <v>1342</v>
      </c>
      <c r="E1092" s="105" t="s">
        <v>260</v>
      </c>
      <c r="F1092" s="115" t="s">
        <v>298</v>
      </c>
      <c r="G1092" s="105" t="s">
        <v>1238</v>
      </c>
      <c r="H1092" s="126"/>
      <c r="I1092" s="205">
        <v>2474.1</v>
      </c>
    </row>
    <row r="1093" spans="1:9" ht="15.75" customHeight="1">
      <c r="A1093" s="114" t="s">
        <v>346</v>
      </c>
      <c r="B1093" s="219">
        <v>118</v>
      </c>
      <c r="C1093" s="105" t="s">
        <v>199</v>
      </c>
      <c r="D1093" s="105" t="s">
        <v>1342</v>
      </c>
      <c r="E1093" s="105" t="s">
        <v>260</v>
      </c>
      <c r="F1093" s="115" t="s">
        <v>298</v>
      </c>
      <c r="G1093" s="105" t="s">
        <v>1238</v>
      </c>
      <c r="H1093" s="126">
        <v>410</v>
      </c>
      <c r="I1093" s="205">
        <v>2474.1</v>
      </c>
    </row>
    <row r="1094" spans="1:9" ht="45" customHeight="1">
      <c r="A1094" s="349" t="s">
        <v>1235</v>
      </c>
      <c r="B1094" s="219">
        <v>118</v>
      </c>
      <c r="C1094" s="105" t="s">
        <v>199</v>
      </c>
      <c r="D1094" s="105" t="s">
        <v>1342</v>
      </c>
      <c r="E1094" s="105" t="s">
        <v>260</v>
      </c>
      <c r="F1094" s="115" t="s">
        <v>298</v>
      </c>
      <c r="G1094" s="105" t="s">
        <v>1239</v>
      </c>
      <c r="H1094" s="126"/>
      <c r="I1094" s="205">
        <v>2643.8</v>
      </c>
    </row>
    <row r="1095" spans="1:9" ht="18" customHeight="1">
      <c r="A1095" s="114" t="s">
        <v>346</v>
      </c>
      <c r="B1095" s="219">
        <v>118</v>
      </c>
      <c r="C1095" s="105" t="s">
        <v>199</v>
      </c>
      <c r="D1095" s="105" t="s">
        <v>1342</v>
      </c>
      <c r="E1095" s="105" t="s">
        <v>260</v>
      </c>
      <c r="F1095" s="115" t="s">
        <v>298</v>
      </c>
      <c r="G1095" s="105" t="s">
        <v>1239</v>
      </c>
      <c r="H1095" s="126">
        <v>410</v>
      </c>
      <c r="I1095" s="205">
        <v>2643.8</v>
      </c>
    </row>
    <row r="1096" spans="1:9" ht="14.25" customHeight="1">
      <c r="A1096" s="347" t="s">
        <v>200</v>
      </c>
      <c r="B1096" s="225">
        <v>118</v>
      </c>
      <c r="C1096" s="103" t="s">
        <v>201</v>
      </c>
      <c r="D1096" s="103"/>
      <c r="E1096" s="103"/>
      <c r="F1096" s="121"/>
      <c r="G1096" s="103"/>
      <c r="H1096" s="126"/>
      <c r="I1096" s="207">
        <v>2504.2</v>
      </c>
    </row>
    <row r="1097" spans="1:9" ht="16.5" customHeight="1">
      <c r="A1097" s="169" t="s">
        <v>820</v>
      </c>
      <c r="B1097" s="225">
        <v>118</v>
      </c>
      <c r="C1097" s="103" t="s">
        <v>201</v>
      </c>
      <c r="D1097" s="103" t="s">
        <v>821</v>
      </c>
      <c r="E1097" s="103" t="s">
        <v>299</v>
      </c>
      <c r="F1097" s="121" t="s">
        <v>300</v>
      </c>
      <c r="G1097" s="103" t="s">
        <v>301</v>
      </c>
      <c r="H1097" s="126"/>
      <c r="I1097" s="207">
        <v>2504.2</v>
      </c>
    </row>
    <row r="1098" spans="1:9" ht="16.5" customHeight="1">
      <c r="A1098" s="212" t="s">
        <v>788</v>
      </c>
      <c r="B1098" s="225">
        <v>118</v>
      </c>
      <c r="C1098" s="103" t="s">
        <v>201</v>
      </c>
      <c r="D1098" s="103" t="s">
        <v>821</v>
      </c>
      <c r="E1098" s="103" t="s">
        <v>634</v>
      </c>
      <c r="F1098" s="121" t="s">
        <v>300</v>
      </c>
      <c r="G1098" s="103" t="s">
        <v>301</v>
      </c>
      <c r="H1098" s="126"/>
      <c r="I1098" s="207">
        <v>2504.2</v>
      </c>
    </row>
    <row r="1099" spans="1:9" ht="15.75" customHeight="1">
      <c r="A1099" s="210" t="s">
        <v>788</v>
      </c>
      <c r="B1099" s="219">
        <v>118</v>
      </c>
      <c r="C1099" s="105" t="s">
        <v>201</v>
      </c>
      <c r="D1099" s="105" t="s">
        <v>821</v>
      </c>
      <c r="E1099" s="105" t="s">
        <v>634</v>
      </c>
      <c r="F1099" s="115" t="s">
        <v>298</v>
      </c>
      <c r="G1099" s="105" t="s">
        <v>301</v>
      </c>
      <c r="H1099" s="126"/>
      <c r="I1099" s="205">
        <v>2504.2</v>
      </c>
    </row>
    <row r="1100" spans="1:9" ht="42.75" customHeight="1">
      <c r="A1100" s="114" t="s">
        <v>1242</v>
      </c>
      <c r="B1100" s="219">
        <v>118</v>
      </c>
      <c r="C1100" s="105" t="s">
        <v>201</v>
      </c>
      <c r="D1100" s="105" t="s">
        <v>821</v>
      </c>
      <c r="E1100" s="105" t="s">
        <v>634</v>
      </c>
      <c r="F1100" s="115" t="s">
        <v>298</v>
      </c>
      <c r="G1100" s="105" t="s">
        <v>1243</v>
      </c>
      <c r="H1100" s="126"/>
      <c r="I1100" s="205">
        <v>2504.2</v>
      </c>
    </row>
    <row r="1101" spans="1:9" ht="30.75" customHeight="1">
      <c r="A1101" s="114" t="s">
        <v>311</v>
      </c>
      <c r="B1101" s="219">
        <v>118</v>
      </c>
      <c r="C1101" s="105" t="s">
        <v>201</v>
      </c>
      <c r="D1101" s="105" t="s">
        <v>821</v>
      </c>
      <c r="E1101" s="105" t="s">
        <v>634</v>
      </c>
      <c r="F1101" s="115" t="s">
        <v>298</v>
      </c>
      <c r="G1101" s="105" t="s">
        <v>1243</v>
      </c>
      <c r="H1101" s="126">
        <v>240</v>
      </c>
      <c r="I1101" s="205">
        <v>2504.2</v>
      </c>
    </row>
    <row r="1102" spans="1:9" s="116" customFormat="1" ht="39" customHeight="1">
      <c r="A1102" s="169" t="s">
        <v>979</v>
      </c>
      <c r="B1102" s="170" t="s">
        <v>152</v>
      </c>
      <c r="C1102" s="103"/>
      <c r="D1102" s="121"/>
      <c r="E1102" s="121"/>
      <c r="F1102" s="121"/>
      <c r="G1102" s="121"/>
      <c r="H1102" s="121"/>
      <c r="I1102" s="201">
        <v>1604458.7999999996</v>
      </c>
    </row>
    <row r="1103" spans="1:9" s="116" customFormat="1" ht="12.75" customHeight="1">
      <c r="A1103" s="169" t="s">
        <v>204</v>
      </c>
      <c r="B1103" s="170" t="s">
        <v>152</v>
      </c>
      <c r="C1103" s="103" t="s">
        <v>205</v>
      </c>
      <c r="D1103" s="121"/>
      <c r="E1103" s="121"/>
      <c r="F1103" s="121"/>
      <c r="G1103" s="121"/>
      <c r="H1103" s="121"/>
      <c r="I1103" s="201">
        <v>300</v>
      </c>
    </row>
    <row r="1104" spans="1:9" s="116" customFormat="1" ht="12.75" customHeight="1">
      <c r="A1104" s="169" t="s">
        <v>206</v>
      </c>
      <c r="B1104" s="170" t="s">
        <v>152</v>
      </c>
      <c r="C1104" s="103" t="s">
        <v>207</v>
      </c>
      <c r="D1104" s="121"/>
      <c r="E1104" s="121"/>
      <c r="F1104" s="121"/>
      <c r="G1104" s="121"/>
      <c r="H1104" s="121"/>
      <c r="I1104" s="201">
        <v>300</v>
      </c>
    </row>
    <row r="1105" spans="1:9" s="116" customFormat="1" ht="30.75" customHeight="1">
      <c r="A1105" s="169" t="s">
        <v>529</v>
      </c>
      <c r="B1105" s="170" t="s">
        <v>152</v>
      </c>
      <c r="C1105" s="103" t="s">
        <v>207</v>
      </c>
      <c r="D1105" s="121" t="s">
        <v>530</v>
      </c>
      <c r="E1105" s="121" t="s">
        <v>299</v>
      </c>
      <c r="F1105" s="121" t="s">
        <v>300</v>
      </c>
      <c r="G1105" s="121" t="s">
        <v>301</v>
      </c>
      <c r="H1105" s="121"/>
      <c r="I1105" s="201">
        <v>300</v>
      </c>
    </row>
    <row r="1106" spans="1:9" s="116" customFormat="1" ht="26.25" customHeight="1">
      <c r="A1106" s="168" t="s">
        <v>531</v>
      </c>
      <c r="B1106" s="172" t="s">
        <v>152</v>
      </c>
      <c r="C1106" s="105" t="s">
        <v>207</v>
      </c>
      <c r="D1106" s="115" t="s">
        <v>530</v>
      </c>
      <c r="E1106" s="115" t="s">
        <v>299</v>
      </c>
      <c r="F1106" s="115" t="s">
        <v>298</v>
      </c>
      <c r="G1106" s="115" t="s">
        <v>301</v>
      </c>
      <c r="H1106" s="115"/>
      <c r="I1106" s="203">
        <v>300</v>
      </c>
    </row>
    <row r="1107" spans="1:9" s="116" customFormat="1" ht="18" customHeight="1">
      <c r="A1107" s="168" t="s">
        <v>532</v>
      </c>
      <c r="B1107" s="172" t="s">
        <v>152</v>
      </c>
      <c r="C1107" s="105" t="s">
        <v>207</v>
      </c>
      <c r="D1107" s="115" t="s">
        <v>530</v>
      </c>
      <c r="E1107" s="115" t="s">
        <v>299</v>
      </c>
      <c r="F1107" s="115" t="s">
        <v>298</v>
      </c>
      <c r="G1107" s="115" t="s">
        <v>533</v>
      </c>
      <c r="H1107" s="115"/>
      <c r="I1107" s="203">
        <v>300</v>
      </c>
    </row>
    <row r="1108" spans="1:9" s="116" customFormat="1" ht="12.75" customHeight="1">
      <c r="A1108" s="173" t="s">
        <v>396</v>
      </c>
      <c r="B1108" s="172" t="s">
        <v>152</v>
      </c>
      <c r="C1108" s="105" t="s">
        <v>207</v>
      </c>
      <c r="D1108" s="115" t="s">
        <v>530</v>
      </c>
      <c r="E1108" s="115" t="s">
        <v>299</v>
      </c>
      <c r="F1108" s="115" t="s">
        <v>298</v>
      </c>
      <c r="G1108" s="115" t="s">
        <v>533</v>
      </c>
      <c r="H1108" s="115" t="s">
        <v>397</v>
      </c>
      <c r="I1108" s="203">
        <v>300</v>
      </c>
    </row>
    <row r="1109" spans="1:9" s="116" customFormat="1" ht="12.75" customHeight="1">
      <c r="A1109" s="169" t="s">
        <v>909</v>
      </c>
      <c r="B1109" s="170" t="s">
        <v>152</v>
      </c>
      <c r="C1109" s="103" t="s">
        <v>209</v>
      </c>
      <c r="D1109" s="121"/>
      <c r="E1109" s="121"/>
      <c r="F1109" s="121"/>
      <c r="G1109" s="121"/>
      <c r="H1109" s="121"/>
      <c r="I1109" s="201">
        <v>1565971.8999999997</v>
      </c>
    </row>
    <row r="1110" spans="1:9" s="116" customFormat="1" ht="12.75" customHeight="1">
      <c r="A1110" s="169" t="s">
        <v>210</v>
      </c>
      <c r="B1110" s="170" t="s">
        <v>152</v>
      </c>
      <c r="C1110" s="103" t="s">
        <v>211</v>
      </c>
      <c r="D1110" s="121"/>
      <c r="E1110" s="121"/>
      <c r="F1110" s="121"/>
      <c r="G1110" s="121"/>
      <c r="H1110" s="121"/>
      <c r="I1110" s="201">
        <v>630341.6</v>
      </c>
    </row>
    <row r="1111" spans="1:9" s="120" customFormat="1" ht="30.75" customHeight="1">
      <c r="A1111" s="169" t="s">
        <v>453</v>
      </c>
      <c r="B1111" s="170" t="s">
        <v>152</v>
      </c>
      <c r="C1111" s="103" t="s">
        <v>211</v>
      </c>
      <c r="D1111" s="121" t="s">
        <v>454</v>
      </c>
      <c r="E1111" s="121" t="s">
        <v>299</v>
      </c>
      <c r="F1111" s="121" t="s">
        <v>300</v>
      </c>
      <c r="G1111" s="121" t="s">
        <v>301</v>
      </c>
      <c r="H1111" s="121"/>
      <c r="I1111" s="201">
        <v>630341.6</v>
      </c>
    </row>
    <row r="1112" spans="1:9" s="116" customFormat="1" ht="26.25" customHeight="1">
      <c r="A1112" s="212" t="s">
        <v>267</v>
      </c>
      <c r="B1112" s="170" t="s">
        <v>152</v>
      </c>
      <c r="C1112" s="103" t="s">
        <v>211</v>
      </c>
      <c r="D1112" s="121" t="s">
        <v>454</v>
      </c>
      <c r="E1112" s="121" t="s">
        <v>258</v>
      </c>
      <c r="F1112" s="121" t="s">
        <v>300</v>
      </c>
      <c r="G1112" s="121" t="s">
        <v>301</v>
      </c>
      <c r="H1112" s="121"/>
      <c r="I1112" s="201">
        <v>630341.6</v>
      </c>
    </row>
    <row r="1113" spans="1:9" s="116" customFormat="1" ht="26.25" customHeight="1">
      <c r="A1113" s="173" t="s">
        <v>455</v>
      </c>
      <c r="B1113" s="172" t="s">
        <v>152</v>
      </c>
      <c r="C1113" s="105" t="s">
        <v>211</v>
      </c>
      <c r="D1113" s="105" t="s">
        <v>454</v>
      </c>
      <c r="E1113" s="105" t="s">
        <v>258</v>
      </c>
      <c r="F1113" s="115" t="s">
        <v>298</v>
      </c>
      <c r="G1113" s="115" t="s">
        <v>301</v>
      </c>
      <c r="H1113" s="115"/>
      <c r="I1113" s="203">
        <v>606616.5</v>
      </c>
    </row>
    <row r="1114" spans="1:9" ht="27.75" customHeight="1">
      <c r="A1114" s="213" t="s">
        <v>962</v>
      </c>
      <c r="B1114" s="172" t="s">
        <v>152</v>
      </c>
      <c r="C1114" s="105" t="s">
        <v>211</v>
      </c>
      <c r="D1114" s="105" t="s">
        <v>454</v>
      </c>
      <c r="E1114" s="105" t="s">
        <v>258</v>
      </c>
      <c r="F1114" s="115" t="s">
        <v>298</v>
      </c>
      <c r="G1114" s="105" t="s">
        <v>395</v>
      </c>
      <c r="H1114" s="119"/>
      <c r="I1114" s="203">
        <v>142667.40000000002</v>
      </c>
    </row>
    <row r="1115" spans="1:9" ht="12.75" customHeight="1">
      <c r="A1115" s="173" t="s">
        <v>396</v>
      </c>
      <c r="B1115" s="172" t="s">
        <v>152</v>
      </c>
      <c r="C1115" s="105" t="s">
        <v>211</v>
      </c>
      <c r="D1115" s="105" t="s">
        <v>454</v>
      </c>
      <c r="E1115" s="105" t="s">
        <v>258</v>
      </c>
      <c r="F1115" s="115" t="s">
        <v>298</v>
      </c>
      <c r="G1115" s="105" t="s">
        <v>395</v>
      </c>
      <c r="H1115" s="119">
        <v>610</v>
      </c>
      <c r="I1115" s="203">
        <v>142667.40000000002</v>
      </c>
    </row>
    <row r="1116" spans="1:9" s="143" customFormat="1" ht="96.75" customHeight="1">
      <c r="A1116" s="173" t="s">
        <v>17</v>
      </c>
      <c r="B1116" s="172" t="s">
        <v>152</v>
      </c>
      <c r="C1116" s="105" t="s">
        <v>211</v>
      </c>
      <c r="D1116" s="105" t="s">
        <v>454</v>
      </c>
      <c r="E1116" s="105" t="s">
        <v>258</v>
      </c>
      <c r="F1116" s="115" t="s">
        <v>298</v>
      </c>
      <c r="G1116" s="105" t="s">
        <v>457</v>
      </c>
      <c r="H1116" s="115" t="s">
        <v>458</v>
      </c>
      <c r="I1116" s="203">
        <v>463949.1</v>
      </c>
    </row>
    <row r="1117" spans="1:9" s="143" customFormat="1" ht="12.75" customHeight="1">
      <c r="A1117" s="173" t="s">
        <v>396</v>
      </c>
      <c r="B1117" s="172" t="s">
        <v>152</v>
      </c>
      <c r="C1117" s="105" t="s">
        <v>211</v>
      </c>
      <c r="D1117" s="105" t="s">
        <v>454</v>
      </c>
      <c r="E1117" s="105" t="s">
        <v>258</v>
      </c>
      <c r="F1117" s="115" t="s">
        <v>298</v>
      </c>
      <c r="G1117" s="105" t="s">
        <v>457</v>
      </c>
      <c r="H1117" s="115">
        <v>610</v>
      </c>
      <c r="I1117" s="203">
        <v>463949.1</v>
      </c>
    </row>
    <row r="1118" spans="1:9" s="143" customFormat="1" ht="21" customHeight="1" hidden="1">
      <c r="A1118" s="173" t="s">
        <v>459</v>
      </c>
      <c r="B1118" s="172" t="s">
        <v>152</v>
      </c>
      <c r="C1118" s="105" t="s">
        <v>211</v>
      </c>
      <c r="D1118" s="105" t="s">
        <v>454</v>
      </c>
      <c r="E1118" s="105" t="s">
        <v>258</v>
      </c>
      <c r="F1118" s="115" t="s">
        <v>298</v>
      </c>
      <c r="G1118" s="105" t="s">
        <v>460</v>
      </c>
      <c r="H1118" s="115"/>
      <c r="I1118" s="203">
        <v>0</v>
      </c>
    </row>
    <row r="1119" spans="1:9" s="143" customFormat="1" ht="33.75" customHeight="1" hidden="1">
      <c r="A1119" s="173" t="s">
        <v>396</v>
      </c>
      <c r="B1119" s="172" t="s">
        <v>152</v>
      </c>
      <c r="C1119" s="105" t="s">
        <v>211</v>
      </c>
      <c r="D1119" s="105" t="s">
        <v>454</v>
      </c>
      <c r="E1119" s="105" t="s">
        <v>258</v>
      </c>
      <c r="F1119" s="115" t="s">
        <v>298</v>
      </c>
      <c r="G1119" s="105" t="s">
        <v>460</v>
      </c>
      <c r="H1119" s="115" t="s">
        <v>397</v>
      </c>
      <c r="I1119" s="203"/>
    </row>
    <row r="1120" spans="1:9" s="143" customFormat="1" ht="33.75" customHeight="1" hidden="1">
      <c r="A1120" s="173" t="s">
        <v>461</v>
      </c>
      <c r="B1120" s="172" t="s">
        <v>152</v>
      </c>
      <c r="C1120" s="105" t="s">
        <v>211</v>
      </c>
      <c r="D1120" s="105" t="s">
        <v>454</v>
      </c>
      <c r="E1120" s="105" t="s">
        <v>258</v>
      </c>
      <c r="F1120" s="115" t="s">
        <v>326</v>
      </c>
      <c r="G1120" s="105" t="s">
        <v>301</v>
      </c>
      <c r="H1120" s="115"/>
      <c r="I1120" s="203">
        <v>0</v>
      </c>
    </row>
    <row r="1121" spans="1:9" s="143" customFormat="1" ht="28.5" customHeight="1" hidden="1">
      <c r="A1121" s="173" t="s">
        <v>462</v>
      </c>
      <c r="B1121" s="172" t="s">
        <v>152</v>
      </c>
      <c r="C1121" s="105" t="s">
        <v>211</v>
      </c>
      <c r="D1121" s="105" t="s">
        <v>454</v>
      </c>
      <c r="E1121" s="105" t="s">
        <v>258</v>
      </c>
      <c r="F1121" s="115" t="s">
        <v>326</v>
      </c>
      <c r="G1121" s="105" t="s">
        <v>463</v>
      </c>
      <c r="H1121" s="115"/>
      <c r="I1121" s="203">
        <v>0</v>
      </c>
    </row>
    <row r="1122" spans="1:9" s="143" customFormat="1" ht="22.5" customHeight="1" hidden="1">
      <c r="A1122" s="173" t="s">
        <v>396</v>
      </c>
      <c r="B1122" s="172" t="s">
        <v>152</v>
      </c>
      <c r="C1122" s="105" t="s">
        <v>211</v>
      </c>
      <c r="D1122" s="105" t="s">
        <v>454</v>
      </c>
      <c r="E1122" s="105" t="s">
        <v>258</v>
      </c>
      <c r="F1122" s="115" t="s">
        <v>326</v>
      </c>
      <c r="G1122" s="105" t="s">
        <v>463</v>
      </c>
      <c r="H1122" s="115" t="s">
        <v>397</v>
      </c>
      <c r="I1122" s="203"/>
    </row>
    <row r="1123" spans="1:9" ht="26.25" customHeight="1">
      <c r="A1123" s="173" t="s">
        <v>466</v>
      </c>
      <c r="B1123" s="172" t="s">
        <v>152</v>
      </c>
      <c r="C1123" s="105" t="s">
        <v>211</v>
      </c>
      <c r="D1123" s="105" t="s">
        <v>454</v>
      </c>
      <c r="E1123" s="105" t="s">
        <v>258</v>
      </c>
      <c r="F1123" s="105" t="s">
        <v>365</v>
      </c>
      <c r="G1123" s="105" t="s">
        <v>301</v>
      </c>
      <c r="H1123" s="119"/>
      <c r="I1123" s="203">
        <v>23725.1</v>
      </c>
    </row>
    <row r="1124" spans="1:9" ht="12.75" customHeight="1">
      <c r="A1124" s="210" t="s">
        <v>467</v>
      </c>
      <c r="B1124" s="172" t="s">
        <v>152</v>
      </c>
      <c r="C1124" s="105" t="s">
        <v>211</v>
      </c>
      <c r="D1124" s="105" t="s">
        <v>454</v>
      </c>
      <c r="E1124" s="105" t="s">
        <v>258</v>
      </c>
      <c r="F1124" s="105" t="s">
        <v>365</v>
      </c>
      <c r="G1124" s="105" t="s">
        <v>410</v>
      </c>
      <c r="H1124" s="119"/>
      <c r="I1124" s="203">
        <v>13677.4</v>
      </c>
    </row>
    <row r="1125" spans="1:9" ht="12.75" customHeight="1">
      <c r="A1125" s="173" t="s">
        <v>396</v>
      </c>
      <c r="B1125" s="172" t="s">
        <v>152</v>
      </c>
      <c r="C1125" s="105" t="s">
        <v>211</v>
      </c>
      <c r="D1125" s="105" t="s">
        <v>454</v>
      </c>
      <c r="E1125" s="105" t="s">
        <v>258</v>
      </c>
      <c r="F1125" s="105" t="s">
        <v>365</v>
      </c>
      <c r="G1125" s="105" t="s">
        <v>410</v>
      </c>
      <c r="H1125" s="119">
        <v>610</v>
      </c>
      <c r="I1125" s="203">
        <v>13677.4</v>
      </c>
    </row>
    <row r="1126" spans="1:9" ht="26.25" customHeight="1">
      <c r="A1126" s="173" t="s">
        <v>468</v>
      </c>
      <c r="B1126" s="172" t="s">
        <v>152</v>
      </c>
      <c r="C1126" s="105" t="s">
        <v>211</v>
      </c>
      <c r="D1126" s="105" t="s">
        <v>454</v>
      </c>
      <c r="E1126" s="105" t="s">
        <v>258</v>
      </c>
      <c r="F1126" s="105" t="s">
        <v>365</v>
      </c>
      <c r="G1126" s="105" t="s">
        <v>469</v>
      </c>
      <c r="H1126" s="115"/>
      <c r="I1126" s="203">
        <v>2646.1</v>
      </c>
    </row>
    <row r="1127" spans="1:9" s="143" customFormat="1" ht="12.75" customHeight="1">
      <c r="A1127" s="168" t="s">
        <v>396</v>
      </c>
      <c r="B1127" s="172" t="s">
        <v>152</v>
      </c>
      <c r="C1127" s="105" t="s">
        <v>211</v>
      </c>
      <c r="D1127" s="105" t="s">
        <v>454</v>
      </c>
      <c r="E1127" s="105" t="s">
        <v>258</v>
      </c>
      <c r="F1127" s="105" t="s">
        <v>365</v>
      </c>
      <c r="G1127" s="105" t="s">
        <v>469</v>
      </c>
      <c r="H1127" s="115">
        <v>610</v>
      </c>
      <c r="I1127" s="203">
        <v>2646.1</v>
      </c>
    </row>
    <row r="1128" spans="1:9" s="143" customFormat="1" ht="12.75" customHeight="1">
      <c r="A1128" s="173" t="s">
        <v>912</v>
      </c>
      <c r="B1128" s="172" t="s">
        <v>152</v>
      </c>
      <c r="C1128" s="105" t="s">
        <v>211</v>
      </c>
      <c r="D1128" s="105" t="s">
        <v>454</v>
      </c>
      <c r="E1128" s="105" t="s">
        <v>258</v>
      </c>
      <c r="F1128" s="105" t="s">
        <v>365</v>
      </c>
      <c r="G1128" s="105" t="s">
        <v>471</v>
      </c>
      <c r="H1128" s="115"/>
      <c r="I1128" s="203">
        <v>1854.1</v>
      </c>
    </row>
    <row r="1129" spans="1:9" s="143" customFormat="1" ht="12.75" customHeight="1">
      <c r="A1129" s="168" t="s">
        <v>396</v>
      </c>
      <c r="B1129" s="172" t="s">
        <v>152</v>
      </c>
      <c r="C1129" s="105" t="s">
        <v>211</v>
      </c>
      <c r="D1129" s="105" t="s">
        <v>454</v>
      </c>
      <c r="E1129" s="105" t="s">
        <v>258</v>
      </c>
      <c r="F1129" s="105" t="s">
        <v>365</v>
      </c>
      <c r="G1129" s="105" t="s">
        <v>471</v>
      </c>
      <c r="H1129" s="115">
        <v>610</v>
      </c>
      <c r="I1129" s="203">
        <v>1854.1</v>
      </c>
    </row>
    <row r="1130" spans="1:9" s="143" customFormat="1" ht="45" customHeight="1">
      <c r="A1130" s="168" t="s">
        <v>413</v>
      </c>
      <c r="B1130" s="172">
        <v>119</v>
      </c>
      <c r="C1130" s="105" t="s">
        <v>211</v>
      </c>
      <c r="D1130" s="105" t="s">
        <v>454</v>
      </c>
      <c r="E1130" s="105" t="s">
        <v>258</v>
      </c>
      <c r="F1130" s="105" t="s">
        <v>365</v>
      </c>
      <c r="G1130" s="105" t="s">
        <v>414</v>
      </c>
      <c r="H1130" s="115"/>
      <c r="I1130" s="203">
        <v>3140</v>
      </c>
    </row>
    <row r="1131" spans="1:9" s="143" customFormat="1" ht="17.25" customHeight="1">
      <c r="A1131" s="168" t="s">
        <v>396</v>
      </c>
      <c r="B1131" s="172">
        <v>119</v>
      </c>
      <c r="C1131" s="105" t="s">
        <v>211</v>
      </c>
      <c r="D1131" s="105" t="s">
        <v>454</v>
      </c>
      <c r="E1131" s="105" t="s">
        <v>258</v>
      </c>
      <c r="F1131" s="105" t="s">
        <v>365</v>
      </c>
      <c r="G1131" s="105" t="s">
        <v>414</v>
      </c>
      <c r="H1131" s="115" t="s">
        <v>397</v>
      </c>
      <c r="I1131" s="203">
        <v>3140</v>
      </c>
    </row>
    <row r="1132" spans="1:9" s="143" customFormat="1" ht="30" customHeight="1">
      <c r="A1132" s="168" t="s">
        <v>1437</v>
      </c>
      <c r="B1132" s="172">
        <v>119</v>
      </c>
      <c r="C1132" s="105" t="s">
        <v>211</v>
      </c>
      <c r="D1132" s="105" t="s">
        <v>454</v>
      </c>
      <c r="E1132" s="105" t="s">
        <v>258</v>
      </c>
      <c r="F1132" s="105" t="s">
        <v>365</v>
      </c>
      <c r="G1132" s="105" t="s">
        <v>1438</v>
      </c>
      <c r="H1132" s="115"/>
      <c r="I1132" s="203">
        <v>80</v>
      </c>
    </row>
    <row r="1133" spans="1:9" s="143" customFormat="1" ht="17.25" customHeight="1">
      <c r="A1133" s="168" t="s">
        <v>396</v>
      </c>
      <c r="B1133" s="172">
        <v>119</v>
      </c>
      <c r="C1133" s="105" t="s">
        <v>211</v>
      </c>
      <c r="D1133" s="105" t="s">
        <v>454</v>
      </c>
      <c r="E1133" s="105" t="s">
        <v>258</v>
      </c>
      <c r="F1133" s="105" t="s">
        <v>365</v>
      </c>
      <c r="G1133" s="105" t="s">
        <v>1438</v>
      </c>
      <c r="H1133" s="115" t="s">
        <v>397</v>
      </c>
      <c r="I1133" s="203">
        <v>80</v>
      </c>
    </row>
    <row r="1134" spans="1:9" s="143" customFormat="1" ht="27" customHeight="1">
      <c r="A1134" s="173" t="s">
        <v>462</v>
      </c>
      <c r="B1134" s="172" t="s">
        <v>152</v>
      </c>
      <c r="C1134" s="105" t="s">
        <v>211</v>
      </c>
      <c r="D1134" s="105" t="s">
        <v>454</v>
      </c>
      <c r="E1134" s="105" t="s">
        <v>258</v>
      </c>
      <c r="F1134" s="115" t="s">
        <v>365</v>
      </c>
      <c r="G1134" s="105" t="s">
        <v>463</v>
      </c>
      <c r="H1134" s="115"/>
      <c r="I1134" s="203">
        <v>2327.5</v>
      </c>
    </row>
    <row r="1135" spans="1:9" s="143" customFormat="1" ht="21.75" customHeight="1">
      <c r="A1135" s="173" t="s">
        <v>396</v>
      </c>
      <c r="B1135" s="172" t="s">
        <v>152</v>
      </c>
      <c r="C1135" s="105" t="s">
        <v>211</v>
      </c>
      <c r="D1135" s="105" t="s">
        <v>454</v>
      </c>
      <c r="E1135" s="105" t="s">
        <v>258</v>
      </c>
      <c r="F1135" s="115" t="s">
        <v>365</v>
      </c>
      <c r="G1135" s="105" t="s">
        <v>463</v>
      </c>
      <c r="H1135" s="115" t="s">
        <v>397</v>
      </c>
      <c r="I1135" s="203">
        <v>2327.5</v>
      </c>
    </row>
    <row r="1136" spans="1:9" s="120" customFormat="1" ht="12.75" customHeight="1">
      <c r="A1136" s="169" t="s">
        <v>212</v>
      </c>
      <c r="B1136" s="170" t="s">
        <v>152</v>
      </c>
      <c r="C1136" s="103" t="s">
        <v>213</v>
      </c>
      <c r="D1136" s="121"/>
      <c r="E1136" s="121"/>
      <c r="F1136" s="121"/>
      <c r="G1136" s="121"/>
      <c r="H1136" s="121"/>
      <c r="I1136" s="201">
        <v>748621.2</v>
      </c>
    </row>
    <row r="1137" spans="1:9" s="120" customFormat="1" ht="40.5" customHeight="1">
      <c r="A1137" s="169" t="s">
        <v>423</v>
      </c>
      <c r="B1137" s="170">
        <v>119</v>
      </c>
      <c r="C1137" s="103" t="s">
        <v>213</v>
      </c>
      <c r="D1137" s="121" t="s">
        <v>424</v>
      </c>
      <c r="E1137" s="121" t="s">
        <v>299</v>
      </c>
      <c r="F1137" s="121" t="s">
        <v>300</v>
      </c>
      <c r="G1137" s="121" t="s">
        <v>301</v>
      </c>
      <c r="H1137" s="121"/>
      <c r="I1137" s="201">
        <v>11230</v>
      </c>
    </row>
    <row r="1138" spans="1:9" s="120" customFormat="1" ht="28.5" customHeight="1">
      <c r="A1138" s="212" t="s">
        <v>445</v>
      </c>
      <c r="B1138" s="170">
        <v>119</v>
      </c>
      <c r="C1138" s="103" t="s">
        <v>213</v>
      </c>
      <c r="D1138" s="121" t="s">
        <v>424</v>
      </c>
      <c r="E1138" s="121" t="s">
        <v>263</v>
      </c>
      <c r="F1138" s="121" t="s">
        <v>300</v>
      </c>
      <c r="G1138" s="121" t="s">
        <v>301</v>
      </c>
      <c r="H1138" s="121"/>
      <c r="I1138" s="201">
        <v>11230</v>
      </c>
    </row>
    <row r="1139" spans="1:9" s="116" customFormat="1" ht="28.5" customHeight="1">
      <c r="A1139" s="173" t="s">
        <v>446</v>
      </c>
      <c r="B1139" s="172" t="s">
        <v>152</v>
      </c>
      <c r="C1139" s="105" t="s">
        <v>213</v>
      </c>
      <c r="D1139" s="115" t="s">
        <v>424</v>
      </c>
      <c r="E1139" s="115" t="s">
        <v>263</v>
      </c>
      <c r="F1139" s="115" t="s">
        <v>298</v>
      </c>
      <c r="G1139" s="115" t="s">
        <v>301</v>
      </c>
      <c r="H1139" s="115"/>
      <c r="I1139" s="203">
        <v>11230</v>
      </c>
    </row>
    <row r="1140" spans="1:9" s="116" customFormat="1" ht="27" customHeight="1">
      <c r="A1140" s="168" t="s">
        <v>448</v>
      </c>
      <c r="B1140" s="172" t="s">
        <v>152</v>
      </c>
      <c r="C1140" s="105" t="s">
        <v>213</v>
      </c>
      <c r="D1140" s="115" t="s">
        <v>424</v>
      </c>
      <c r="E1140" s="115" t="s">
        <v>263</v>
      </c>
      <c r="F1140" s="115" t="s">
        <v>298</v>
      </c>
      <c r="G1140" s="115" t="s">
        <v>449</v>
      </c>
      <c r="H1140" s="115"/>
      <c r="I1140" s="203">
        <v>11000</v>
      </c>
    </row>
    <row r="1141" spans="1:9" ht="20.25" customHeight="1">
      <c r="A1141" s="210" t="s">
        <v>396</v>
      </c>
      <c r="B1141" s="172" t="s">
        <v>152</v>
      </c>
      <c r="C1141" s="105" t="s">
        <v>213</v>
      </c>
      <c r="D1141" s="115" t="s">
        <v>424</v>
      </c>
      <c r="E1141" s="115" t="s">
        <v>263</v>
      </c>
      <c r="F1141" s="115" t="s">
        <v>298</v>
      </c>
      <c r="G1141" s="115" t="s">
        <v>449</v>
      </c>
      <c r="H1141" s="115" t="s">
        <v>397</v>
      </c>
      <c r="I1141" s="203">
        <v>11000</v>
      </c>
    </row>
    <row r="1142" spans="1:9" s="116" customFormat="1" ht="27" customHeight="1">
      <c r="A1142" s="168" t="s">
        <v>448</v>
      </c>
      <c r="B1142" s="172" t="s">
        <v>152</v>
      </c>
      <c r="C1142" s="105" t="s">
        <v>213</v>
      </c>
      <c r="D1142" s="115" t="s">
        <v>424</v>
      </c>
      <c r="E1142" s="115" t="s">
        <v>263</v>
      </c>
      <c r="F1142" s="115" t="s">
        <v>298</v>
      </c>
      <c r="G1142" s="115" t="s">
        <v>450</v>
      </c>
      <c r="H1142" s="115"/>
      <c r="I1142" s="203">
        <v>230</v>
      </c>
    </row>
    <row r="1143" spans="1:9" ht="20.25" customHeight="1">
      <c r="A1143" s="210" t="s">
        <v>396</v>
      </c>
      <c r="B1143" s="172" t="s">
        <v>152</v>
      </c>
      <c r="C1143" s="105" t="s">
        <v>213</v>
      </c>
      <c r="D1143" s="115" t="s">
        <v>424</v>
      </c>
      <c r="E1143" s="115" t="s">
        <v>263</v>
      </c>
      <c r="F1143" s="115" t="s">
        <v>298</v>
      </c>
      <c r="G1143" s="115" t="s">
        <v>450</v>
      </c>
      <c r="H1143" s="115" t="s">
        <v>397</v>
      </c>
      <c r="I1143" s="203">
        <v>230</v>
      </c>
    </row>
    <row r="1144" spans="1:9" s="120" customFormat="1" ht="34.5" customHeight="1">
      <c r="A1144" s="169" t="s">
        <v>453</v>
      </c>
      <c r="B1144" s="170" t="s">
        <v>152</v>
      </c>
      <c r="C1144" s="103" t="s">
        <v>213</v>
      </c>
      <c r="D1144" s="121" t="s">
        <v>454</v>
      </c>
      <c r="E1144" s="121" t="s">
        <v>299</v>
      </c>
      <c r="F1144" s="121" t="s">
        <v>300</v>
      </c>
      <c r="G1144" s="121" t="s">
        <v>301</v>
      </c>
      <c r="H1144" s="121"/>
      <c r="I1144" s="201">
        <v>737303.8999999999</v>
      </c>
    </row>
    <row r="1145" spans="1:9" s="120" customFormat="1" ht="30.75" customHeight="1">
      <c r="A1145" s="212" t="s">
        <v>472</v>
      </c>
      <c r="B1145" s="170" t="s">
        <v>152</v>
      </c>
      <c r="C1145" s="103" t="s">
        <v>213</v>
      </c>
      <c r="D1145" s="121" t="s">
        <v>454</v>
      </c>
      <c r="E1145" s="121" t="s">
        <v>260</v>
      </c>
      <c r="F1145" s="121" t="s">
        <v>300</v>
      </c>
      <c r="G1145" s="121" t="s">
        <v>301</v>
      </c>
      <c r="H1145" s="121"/>
      <c r="I1145" s="201">
        <v>737303.8999999999</v>
      </c>
    </row>
    <row r="1146" spans="1:9" ht="26.25" customHeight="1">
      <c r="A1146" s="173" t="s">
        <v>473</v>
      </c>
      <c r="B1146" s="172" t="s">
        <v>152</v>
      </c>
      <c r="C1146" s="105" t="s">
        <v>213</v>
      </c>
      <c r="D1146" s="105" t="s">
        <v>454</v>
      </c>
      <c r="E1146" s="105" t="s">
        <v>260</v>
      </c>
      <c r="F1146" s="105" t="s">
        <v>298</v>
      </c>
      <c r="G1146" s="105" t="s">
        <v>301</v>
      </c>
      <c r="H1146" s="115"/>
      <c r="I1146" s="203">
        <v>588327.7</v>
      </c>
    </row>
    <row r="1147" spans="1:9" ht="26.25" customHeight="1">
      <c r="A1147" s="213" t="s">
        <v>962</v>
      </c>
      <c r="B1147" s="172" t="s">
        <v>152</v>
      </c>
      <c r="C1147" s="105" t="s">
        <v>213</v>
      </c>
      <c r="D1147" s="105" t="s">
        <v>454</v>
      </c>
      <c r="E1147" s="105" t="s">
        <v>260</v>
      </c>
      <c r="F1147" s="105" t="s">
        <v>298</v>
      </c>
      <c r="G1147" s="105" t="s">
        <v>395</v>
      </c>
      <c r="H1147" s="115"/>
      <c r="I1147" s="203">
        <v>95272.09999999999</v>
      </c>
    </row>
    <row r="1148" spans="1:9" ht="12.75" customHeight="1">
      <c r="A1148" s="173" t="s">
        <v>396</v>
      </c>
      <c r="B1148" s="172" t="s">
        <v>152</v>
      </c>
      <c r="C1148" s="105" t="s">
        <v>213</v>
      </c>
      <c r="D1148" s="105" t="s">
        <v>454</v>
      </c>
      <c r="E1148" s="105" t="s">
        <v>260</v>
      </c>
      <c r="F1148" s="105" t="s">
        <v>298</v>
      </c>
      <c r="G1148" s="105" t="s">
        <v>395</v>
      </c>
      <c r="H1148" s="115">
        <v>610</v>
      </c>
      <c r="I1148" s="203">
        <v>95272.09999999999</v>
      </c>
    </row>
    <row r="1149" spans="1:9" ht="112.5" customHeight="1">
      <c r="A1149" s="173" t="s">
        <v>980</v>
      </c>
      <c r="B1149" s="172" t="s">
        <v>152</v>
      </c>
      <c r="C1149" s="105" t="s">
        <v>213</v>
      </c>
      <c r="D1149" s="105" t="s">
        <v>454</v>
      </c>
      <c r="E1149" s="105" t="s">
        <v>260</v>
      </c>
      <c r="F1149" s="105" t="s">
        <v>298</v>
      </c>
      <c r="G1149" s="105" t="s">
        <v>475</v>
      </c>
      <c r="H1149" s="115"/>
      <c r="I1149" s="203">
        <v>493055.6</v>
      </c>
    </row>
    <row r="1150" spans="1:9" ht="16.5" customHeight="1">
      <c r="A1150" s="173" t="s">
        <v>396</v>
      </c>
      <c r="B1150" s="172" t="s">
        <v>152</v>
      </c>
      <c r="C1150" s="105" t="s">
        <v>213</v>
      </c>
      <c r="D1150" s="105" t="s">
        <v>454</v>
      </c>
      <c r="E1150" s="105" t="s">
        <v>260</v>
      </c>
      <c r="F1150" s="105" t="s">
        <v>298</v>
      </c>
      <c r="G1150" s="105" t="s">
        <v>475</v>
      </c>
      <c r="H1150" s="115">
        <v>610</v>
      </c>
      <c r="I1150" s="203">
        <v>493055.6</v>
      </c>
    </row>
    <row r="1151" spans="1:9" ht="19.5" customHeight="1">
      <c r="A1151" s="173" t="s">
        <v>476</v>
      </c>
      <c r="B1151" s="172" t="s">
        <v>152</v>
      </c>
      <c r="C1151" s="105" t="s">
        <v>213</v>
      </c>
      <c r="D1151" s="105" t="s">
        <v>454</v>
      </c>
      <c r="E1151" s="105" t="s">
        <v>260</v>
      </c>
      <c r="F1151" s="105" t="s">
        <v>326</v>
      </c>
      <c r="G1151" s="105" t="s">
        <v>301</v>
      </c>
      <c r="H1151" s="115"/>
      <c r="I1151" s="203">
        <v>17289.2</v>
      </c>
    </row>
    <row r="1152" spans="1:9" ht="30.75" customHeight="1">
      <c r="A1152" s="173" t="s">
        <v>477</v>
      </c>
      <c r="B1152" s="172" t="s">
        <v>152</v>
      </c>
      <c r="C1152" s="105" t="s">
        <v>213</v>
      </c>
      <c r="D1152" s="105" t="s">
        <v>454</v>
      </c>
      <c r="E1152" s="105" t="s">
        <v>260</v>
      </c>
      <c r="F1152" s="105" t="s">
        <v>326</v>
      </c>
      <c r="G1152" s="105" t="s">
        <v>478</v>
      </c>
      <c r="H1152" s="115"/>
      <c r="I1152" s="203">
        <v>850</v>
      </c>
    </row>
    <row r="1153" spans="1:9" ht="18" customHeight="1">
      <c r="A1153" s="168" t="s">
        <v>396</v>
      </c>
      <c r="B1153" s="172" t="s">
        <v>152</v>
      </c>
      <c r="C1153" s="105" t="s">
        <v>213</v>
      </c>
      <c r="D1153" s="105" t="s">
        <v>454</v>
      </c>
      <c r="E1153" s="105" t="s">
        <v>260</v>
      </c>
      <c r="F1153" s="105" t="s">
        <v>326</v>
      </c>
      <c r="G1153" s="105" t="s">
        <v>478</v>
      </c>
      <c r="H1153" s="115">
        <v>610</v>
      </c>
      <c r="I1153" s="203">
        <v>850</v>
      </c>
    </row>
    <row r="1154" spans="1:9" ht="17.25" customHeight="1">
      <c r="A1154" s="173" t="s">
        <v>479</v>
      </c>
      <c r="B1154" s="172" t="s">
        <v>152</v>
      </c>
      <c r="C1154" s="105" t="s">
        <v>213</v>
      </c>
      <c r="D1154" s="105" t="s">
        <v>454</v>
      </c>
      <c r="E1154" s="105" t="s">
        <v>260</v>
      </c>
      <c r="F1154" s="105" t="s">
        <v>326</v>
      </c>
      <c r="G1154" s="105" t="s">
        <v>480</v>
      </c>
      <c r="H1154" s="115"/>
      <c r="I1154" s="203">
        <v>637.2</v>
      </c>
    </row>
    <row r="1155" spans="1:9" ht="16.5" customHeight="1">
      <c r="A1155" s="168" t="s">
        <v>396</v>
      </c>
      <c r="B1155" s="172" t="s">
        <v>152</v>
      </c>
      <c r="C1155" s="105" t="s">
        <v>213</v>
      </c>
      <c r="D1155" s="105" t="s">
        <v>454</v>
      </c>
      <c r="E1155" s="105" t="s">
        <v>260</v>
      </c>
      <c r="F1155" s="105" t="s">
        <v>326</v>
      </c>
      <c r="G1155" s="105" t="s">
        <v>480</v>
      </c>
      <c r="H1155" s="115">
        <v>610</v>
      </c>
      <c r="I1155" s="203">
        <v>480</v>
      </c>
    </row>
    <row r="1156" spans="1:9" ht="29.25" customHeight="1">
      <c r="A1156" s="168" t="s">
        <v>311</v>
      </c>
      <c r="B1156" s="172" t="s">
        <v>152</v>
      </c>
      <c r="C1156" s="105" t="s">
        <v>213</v>
      </c>
      <c r="D1156" s="105" t="s">
        <v>454</v>
      </c>
      <c r="E1156" s="105" t="s">
        <v>260</v>
      </c>
      <c r="F1156" s="105" t="s">
        <v>326</v>
      </c>
      <c r="G1156" s="105" t="s">
        <v>480</v>
      </c>
      <c r="H1156" s="115" t="s">
        <v>312</v>
      </c>
      <c r="I1156" s="203">
        <v>157.2</v>
      </c>
    </row>
    <row r="1157" spans="1:9" ht="27" customHeight="1">
      <c r="A1157" s="168" t="s">
        <v>481</v>
      </c>
      <c r="B1157" s="172" t="s">
        <v>152</v>
      </c>
      <c r="C1157" s="105" t="s">
        <v>213</v>
      </c>
      <c r="D1157" s="105" t="s">
        <v>454</v>
      </c>
      <c r="E1157" s="105" t="s">
        <v>260</v>
      </c>
      <c r="F1157" s="105" t="s">
        <v>326</v>
      </c>
      <c r="G1157" s="105" t="s">
        <v>482</v>
      </c>
      <c r="H1157" s="115"/>
      <c r="I1157" s="203">
        <v>15652</v>
      </c>
    </row>
    <row r="1158" spans="1:9" ht="17.25" customHeight="1">
      <c r="A1158" s="168" t="s">
        <v>396</v>
      </c>
      <c r="B1158" s="172" t="s">
        <v>152</v>
      </c>
      <c r="C1158" s="105" t="s">
        <v>213</v>
      </c>
      <c r="D1158" s="105" t="s">
        <v>454</v>
      </c>
      <c r="E1158" s="105" t="s">
        <v>260</v>
      </c>
      <c r="F1158" s="105" t="s">
        <v>326</v>
      </c>
      <c r="G1158" s="105" t="s">
        <v>482</v>
      </c>
      <c r="H1158" s="115" t="s">
        <v>397</v>
      </c>
      <c r="I1158" s="203">
        <v>15652</v>
      </c>
    </row>
    <row r="1159" spans="1:9" ht="29.25" customHeight="1">
      <c r="A1159" s="168" t="s">
        <v>1437</v>
      </c>
      <c r="B1159" s="172">
        <v>119</v>
      </c>
      <c r="C1159" s="105" t="s">
        <v>213</v>
      </c>
      <c r="D1159" s="105" t="s">
        <v>454</v>
      </c>
      <c r="E1159" s="105" t="s">
        <v>260</v>
      </c>
      <c r="F1159" s="105" t="s">
        <v>326</v>
      </c>
      <c r="G1159" s="105" t="s">
        <v>1438</v>
      </c>
      <c r="H1159" s="115"/>
      <c r="I1159" s="203">
        <v>150</v>
      </c>
    </row>
    <row r="1160" spans="1:9" ht="17.25" customHeight="1">
      <c r="A1160" s="168" t="s">
        <v>396</v>
      </c>
      <c r="B1160" s="172">
        <v>119</v>
      </c>
      <c r="C1160" s="105" t="s">
        <v>213</v>
      </c>
      <c r="D1160" s="105" t="s">
        <v>454</v>
      </c>
      <c r="E1160" s="105" t="s">
        <v>260</v>
      </c>
      <c r="F1160" s="105" t="s">
        <v>326</v>
      </c>
      <c r="G1160" s="105" t="s">
        <v>1438</v>
      </c>
      <c r="H1160" s="115" t="s">
        <v>397</v>
      </c>
      <c r="I1160" s="203">
        <v>150</v>
      </c>
    </row>
    <row r="1161" spans="1:9" ht="18" customHeight="1">
      <c r="A1161" s="173" t="s">
        <v>487</v>
      </c>
      <c r="B1161" s="172" t="s">
        <v>152</v>
      </c>
      <c r="C1161" s="105" t="s">
        <v>213</v>
      </c>
      <c r="D1161" s="105" t="s">
        <v>454</v>
      </c>
      <c r="E1161" s="105" t="s">
        <v>260</v>
      </c>
      <c r="F1161" s="105" t="s">
        <v>381</v>
      </c>
      <c r="G1161" s="105" t="s">
        <v>301</v>
      </c>
      <c r="H1161" s="115"/>
      <c r="I1161" s="203">
        <v>131687</v>
      </c>
    </row>
    <row r="1162" spans="1:9" ht="18" customHeight="1">
      <c r="A1162" s="173" t="s">
        <v>409</v>
      </c>
      <c r="B1162" s="172" t="s">
        <v>152</v>
      </c>
      <c r="C1162" s="105" t="s">
        <v>213</v>
      </c>
      <c r="D1162" s="105" t="s">
        <v>454</v>
      </c>
      <c r="E1162" s="105" t="s">
        <v>260</v>
      </c>
      <c r="F1162" s="105" t="s">
        <v>381</v>
      </c>
      <c r="G1162" s="105" t="s">
        <v>410</v>
      </c>
      <c r="H1162" s="115"/>
      <c r="I1162" s="203">
        <v>15020.8</v>
      </c>
    </row>
    <row r="1163" spans="1:9" ht="18.75" customHeight="1">
      <c r="A1163" s="168" t="s">
        <v>396</v>
      </c>
      <c r="B1163" s="172" t="s">
        <v>152</v>
      </c>
      <c r="C1163" s="105" t="s">
        <v>213</v>
      </c>
      <c r="D1163" s="105" t="s">
        <v>454</v>
      </c>
      <c r="E1163" s="105" t="s">
        <v>260</v>
      </c>
      <c r="F1163" s="105" t="s">
        <v>381</v>
      </c>
      <c r="G1163" s="105" t="s">
        <v>410</v>
      </c>
      <c r="H1163" s="115" t="s">
        <v>397</v>
      </c>
      <c r="I1163" s="203">
        <v>15020.8</v>
      </c>
    </row>
    <row r="1164" spans="1:9" ht="33" customHeight="1">
      <c r="A1164" s="173" t="s">
        <v>488</v>
      </c>
      <c r="B1164" s="172" t="s">
        <v>152</v>
      </c>
      <c r="C1164" s="105" t="s">
        <v>213</v>
      </c>
      <c r="D1164" s="105" t="s">
        <v>454</v>
      </c>
      <c r="E1164" s="105" t="s">
        <v>260</v>
      </c>
      <c r="F1164" s="105" t="s">
        <v>381</v>
      </c>
      <c r="G1164" s="105" t="s">
        <v>489</v>
      </c>
      <c r="H1164" s="115"/>
      <c r="I1164" s="203">
        <v>4842.7</v>
      </c>
    </row>
    <row r="1165" spans="1:9" ht="17.25" customHeight="1">
      <c r="A1165" s="168" t="s">
        <v>396</v>
      </c>
      <c r="B1165" s="172" t="s">
        <v>152</v>
      </c>
      <c r="C1165" s="105" t="s">
        <v>213</v>
      </c>
      <c r="D1165" s="105" t="s">
        <v>454</v>
      </c>
      <c r="E1165" s="105" t="s">
        <v>260</v>
      </c>
      <c r="F1165" s="105" t="s">
        <v>381</v>
      </c>
      <c r="G1165" s="105" t="s">
        <v>489</v>
      </c>
      <c r="H1165" s="115">
        <v>610</v>
      </c>
      <c r="I1165" s="203">
        <v>4842.7</v>
      </c>
    </row>
    <row r="1166" spans="1:9" ht="21" customHeight="1">
      <c r="A1166" s="173" t="s">
        <v>470</v>
      </c>
      <c r="B1166" s="172" t="s">
        <v>152</v>
      </c>
      <c r="C1166" s="105" t="s">
        <v>213</v>
      </c>
      <c r="D1166" s="105" t="s">
        <v>454</v>
      </c>
      <c r="E1166" s="105" t="s">
        <v>260</v>
      </c>
      <c r="F1166" s="105" t="s">
        <v>381</v>
      </c>
      <c r="G1166" s="105" t="s">
        <v>471</v>
      </c>
      <c r="H1166" s="115"/>
      <c r="I1166" s="203">
        <v>2389.6</v>
      </c>
    </row>
    <row r="1167" spans="1:9" ht="21" customHeight="1">
      <c r="A1167" s="168" t="s">
        <v>396</v>
      </c>
      <c r="B1167" s="172" t="s">
        <v>152</v>
      </c>
      <c r="C1167" s="105" t="s">
        <v>213</v>
      </c>
      <c r="D1167" s="105" t="s">
        <v>454</v>
      </c>
      <c r="E1167" s="105" t="s">
        <v>260</v>
      </c>
      <c r="F1167" s="105" t="s">
        <v>381</v>
      </c>
      <c r="G1167" s="105" t="s">
        <v>471</v>
      </c>
      <c r="H1167" s="115">
        <v>610</v>
      </c>
      <c r="I1167" s="203">
        <v>2389.6</v>
      </c>
    </row>
    <row r="1168" spans="1:9" ht="27.75" customHeight="1" hidden="1">
      <c r="A1168" s="168" t="s">
        <v>491</v>
      </c>
      <c r="B1168" s="172">
        <v>119</v>
      </c>
      <c r="C1168" s="105" t="s">
        <v>213</v>
      </c>
      <c r="D1168" s="105" t="s">
        <v>454</v>
      </c>
      <c r="E1168" s="105" t="s">
        <v>260</v>
      </c>
      <c r="F1168" s="105" t="s">
        <v>381</v>
      </c>
      <c r="G1168" s="105" t="s">
        <v>492</v>
      </c>
      <c r="H1168" s="115"/>
      <c r="I1168" s="203">
        <v>0</v>
      </c>
    </row>
    <row r="1169" spans="1:9" ht="27.75" customHeight="1" hidden="1">
      <c r="A1169" s="168" t="s">
        <v>396</v>
      </c>
      <c r="B1169" s="172">
        <v>119</v>
      </c>
      <c r="C1169" s="105" t="s">
        <v>213</v>
      </c>
      <c r="D1169" s="105" t="s">
        <v>454</v>
      </c>
      <c r="E1169" s="105" t="s">
        <v>260</v>
      </c>
      <c r="F1169" s="105" t="s">
        <v>381</v>
      </c>
      <c r="G1169" s="105" t="s">
        <v>492</v>
      </c>
      <c r="H1169" s="115" t="s">
        <v>397</v>
      </c>
      <c r="I1169" s="203"/>
    </row>
    <row r="1170" spans="1:9" ht="33" customHeight="1" hidden="1">
      <c r="A1170" s="168" t="s">
        <v>491</v>
      </c>
      <c r="B1170" s="172">
        <v>119</v>
      </c>
      <c r="C1170" s="105" t="s">
        <v>213</v>
      </c>
      <c r="D1170" s="105" t="s">
        <v>454</v>
      </c>
      <c r="E1170" s="105" t="s">
        <v>260</v>
      </c>
      <c r="F1170" s="105" t="s">
        <v>381</v>
      </c>
      <c r="G1170" s="105" t="s">
        <v>493</v>
      </c>
      <c r="H1170" s="115"/>
      <c r="I1170" s="203">
        <v>0</v>
      </c>
    </row>
    <row r="1171" spans="1:9" ht="29.25" customHeight="1" hidden="1">
      <c r="A1171" s="168" t="s">
        <v>396</v>
      </c>
      <c r="B1171" s="172">
        <v>119</v>
      </c>
      <c r="C1171" s="105" t="s">
        <v>213</v>
      </c>
      <c r="D1171" s="105" t="s">
        <v>454</v>
      </c>
      <c r="E1171" s="105" t="s">
        <v>260</v>
      </c>
      <c r="F1171" s="105" t="s">
        <v>381</v>
      </c>
      <c r="G1171" s="105" t="s">
        <v>493</v>
      </c>
      <c r="H1171" s="115" t="s">
        <v>397</v>
      </c>
      <c r="I1171" s="203"/>
    </row>
    <row r="1172" spans="1:9" ht="46.5" customHeight="1">
      <c r="A1172" s="168" t="s">
        <v>413</v>
      </c>
      <c r="B1172" s="172">
        <v>119</v>
      </c>
      <c r="C1172" s="105" t="s">
        <v>213</v>
      </c>
      <c r="D1172" s="105" t="s">
        <v>454</v>
      </c>
      <c r="E1172" s="105" t="s">
        <v>260</v>
      </c>
      <c r="F1172" s="105" t="s">
        <v>381</v>
      </c>
      <c r="G1172" s="105" t="s">
        <v>414</v>
      </c>
      <c r="H1172" s="115"/>
      <c r="I1172" s="203">
        <v>5198</v>
      </c>
    </row>
    <row r="1173" spans="1:9" ht="18" customHeight="1">
      <c r="A1173" s="168" t="s">
        <v>396</v>
      </c>
      <c r="B1173" s="172">
        <v>119</v>
      </c>
      <c r="C1173" s="105" t="s">
        <v>213</v>
      </c>
      <c r="D1173" s="105" t="s">
        <v>454</v>
      </c>
      <c r="E1173" s="105" t="s">
        <v>260</v>
      </c>
      <c r="F1173" s="105" t="s">
        <v>381</v>
      </c>
      <c r="G1173" s="105" t="s">
        <v>414</v>
      </c>
      <c r="H1173" s="115" t="s">
        <v>397</v>
      </c>
      <c r="I1173" s="203">
        <v>5198</v>
      </c>
    </row>
    <row r="1174" spans="1:9" ht="24.75" customHeight="1" hidden="1">
      <c r="A1174" s="168" t="s">
        <v>494</v>
      </c>
      <c r="B1174" s="172">
        <v>119</v>
      </c>
      <c r="C1174" s="105" t="s">
        <v>213</v>
      </c>
      <c r="D1174" s="105" t="s">
        <v>454</v>
      </c>
      <c r="E1174" s="105" t="s">
        <v>260</v>
      </c>
      <c r="F1174" s="105" t="s">
        <v>381</v>
      </c>
      <c r="G1174" s="105" t="s">
        <v>495</v>
      </c>
      <c r="H1174" s="115"/>
      <c r="I1174" s="203">
        <v>0</v>
      </c>
    </row>
    <row r="1175" spans="1:9" ht="18" customHeight="1" hidden="1">
      <c r="A1175" s="168" t="s">
        <v>396</v>
      </c>
      <c r="B1175" s="172">
        <v>119</v>
      </c>
      <c r="C1175" s="105" t="s">
        <v>213</v>
      </c>
      <c r="D1175" s="105" t="s">
        <v>454</v>
      </c>
      <c r="E1175" s="105" t="s">
        <v>260</v>
      </c>
      <c r="F1175" s="105" t="s">
        <v>381</v>
      </c>
      <c r="G1175" s="105" t="s">
        <v>495</v>
      </c>
      <c r="H1175" s="115" t="s">
        <v>397</v>
      </c>
      <c r="I1175" s="203"/>
    </row>
    <row r="1176" spans="1:9" ht="18.75" customHeight="1">
      <c r="A1176" s="168" t="s">
        <v>494</v>
      </c>
      <c r="B1176" s="172">
        <v>119</v>
      </c>
      <c r="C1176" s="105" t="s">
        <v>213</v>
      </c>
      <c r="D1176" s="105" t="s">
        <v>454</v>
      </c>
      <c r="E1176" s="105" t="s">
        <v>260</v>
      </c>
      <c r="F1176" s="105" t="s">
        <v>381</v>
      </c>
      <c r="G1176" s="105" t="s">
        <v>495</v>
      </c>
      <c r="H1176" s="115"/>
      <c r="I1176" s="203">
        <v>93135.9</v>
      </c>
    </row>
    <row r="1177" spans="1:9" ht="18" customHeight="1">
      <c r="A1177" s="168" t="s">
        <v>396</v>
      </c>
      <c r="B1177" s="172">
        <v>119</v>
      </c>
      <c r="C1177" s="105" t="s">
        <v>213</v>
      </c>
      <c r="D1177" s="105" t="s">
        <v>454</v>
      </c>
      <c r="E1177" s="105" t="s">
        <v>260</v>
      </c>
      <c r="F1177" s="105" t="s">
        <v>381</v>
      </c>
      <c r="G1177" s="105" t="s">
        <v>495</v>
      </c>
      <c r="H1177" s="115" t="s">
        <v>397</v>
      </c>
      <c r="I1177" s="203">
        <v>93135.9</v>
      </c>
    </row>
    <row r="1178" spans="1:9" ht="12.75" customHeight="1">
      <c r="A1178" s="168" t="s">
        <v>494</v>
      </c>
      <c r="B1178" s="172">
        <v>119</v>
      </c>
      <c r="C1178" s="105" t="s">
        <v>213</v>
      </c>
      <c r="D1178" s="105" t="s">
        <v>454</v>
      </c>
      <c r="E1178" s="105" t="s">
        <v>260</v>
      </c>
      <c r="F1178" s="105" t="s">
        <v>381</v>
      </c>
      <c r="G1178" s="105" t="s">
        <v>496</v>
      </c>
      <c r="H1178" s="115"/>
      <c r="I1178" s="203">
        <v>11100</v>
      </c>
    </row>
    <row r="1179" spans="1:9" ht="20.25" customHeight="1">
      <c r="A1179" s="168" t="s">
        <v>396</v>
      </c>
      <c r="B1179" s="172">
        <v>119</v>
      </c>
      <c r="C1179" s="105" t="s">
        <v>213</v>
      </c>
      <c r="D1179" s="105" t="s">
        <v>454</v>
      </c>
      <c r="E1179" s="105" t="s">
        <v>260</v>
      </c>
      <c r="F1179" s="105" t="s">
        <v>381</v>
      </c>
      <c r="G1179" s="105" t="s">
        <v>496</v>
      </c>
      <c r="H1179" s="115" t="s">
        <v>397</v>
      </c>
      <c r="I1179" s="203">
        <v>11100</v>
      </c>
    </row>
    <row r="1180" spans="1:9" ht="42" customHeight="1" hidden="1">
      <c r="A1180" s="212" t="s">
        <v>268</v>
      </c>
      <c r="B1180" s="170" t="s">
        <v>152</v>
      </c>
      <c r="C1180" s="103" t="s">
        <v>213</v>
      </c>
      <c r="D1180" s="121" t="s">
        <v>454</v>
      </c>
      <c r="E1180" s="121" t="s">
        <v>262</v>
      </c>
      <c r="F1180" s="121" t="s">
        <v>300</v>
      </c>
      <c r="G1180" s="121" t="s">
        <v>301</v>
      </c>
      <c r="H1180" s="121"/>
      <c r="I1180" s="201">
        <v>0</v>
      </c>
    </row>
    <row r="1181" spans="1:9" ht="34.5" customHeight="1" hidden="1">
      <c r="A1181" s="173" t="s">
        <v>497</v>
      </c>
      <c r="B1181" s="172" t="s">
        <v>152</v>
      </c>
      <c r="C1181" s="105" t="s">
        <v>213</v>
      </c>
      <c r="D1181" s="105" t="s">
        <v>454</v>
      </c>
      <c r="E1181" s="105" t="s">
        <v>262</v>
      </c>
      <c r="F1181" s="105" t="s">
        <v>298</v>
      </c>
      <c r="G1181" s="105" t="s">
        <v>301</v>
      </c>
      <c r="H1181" s="115"/>
      <c r="I1181" s="203">
        <v>0</v>
      </c>
    </row>
    <row r="1182" spans="1:9" ht="35.25" customHeight="1" hidden="1">
      <c r="A1182" s="213" t="s">
        <v>962</v>
      </c>
      <c r="B1182" s="172" t="s">
        <v>152</v>
      </c>
      <c r="C1182" s="105" t="s">
        <v>213</v>
      </c>
      <c r="D1182" s="105" t="s">
        <v>454</v>
      </c>
      <c r="E1182" s="105" t="s">
        <v>262</v>
      </c>
      <c r="F1182" s="105" t="s">
        <v>298</v>
      </c>
      <c r="G1182" s="105" t="s">
        <v>395</v>
      </c>
      <c r="H1182" s="115"/>
      <c r="I1182" s="203">
        <v>0</v>
      </c>
    </row>
    <row r="1183" spans="1:9" ht="37.5" customHeight="1" hidden="1">
      <c r="A1183" s="173" t="s">
        <v>396</v>
      </c>
      <c r="B1183" s="172" t="s">
        <v>152</v>
      </c>
      <c r="C1183" s="105" t="s">
        <v>213</v>
      </c>
      <c r="D1183" s="105" t="s">
        <v>454</v>
      </c>
      <c r="E1183" s="105" t="s">
        <v>262</v>
      </c>
      <c r="F1183" s="105" t="s">
        <v>298</v>
      </c>
      <c r="G1183" s="105" t="s">
        <v>395</v>
      </c>
      <c r="H1183" s="115">
        <v>610</v>
      </c>
      <c r="I1183" s="203"/>
    </row>
    <row r="1184" spans="1:9" ht="38.25" customHeight="1" hidden="1">
      <c r="A1184" s="173" t="s">
        <v>498</v>
      </c>
      <c r="B1184" s="172" t="s">
        <v>152</v>
      </c>
      <c r="C1184" s="105" t="s">
        <v>213</v>
      </c>
      <c r="D1184" s="105" t="s">
        <v>454</v>
      </c>
      <c r="E1184" s="105" t="s">
        <v>262</v>
      </c>
      <c r="F1184" s="105" t="s">
        <v>326</v>
      </c>
      <c r="G1184" s="105" t="s">
        <v>301</v>
      </c>
      <c r="H1184" s="115"/>
      <c r="I1184" s="203">
        <v>0</v>
      </c>
    </row>
    <row r="1185" spans="1:9" ht="30.75" customHeight="1" hidden="1">
      <c r="A1185" s="173" t="s">
        <v>479</v>
      </c>
      <c r="B1185" s="172" t="s">
        <v>152</v>
      </c>
      <c r="C1185" s="105" t="s">
        <v>213</v>
      </c>
      <c r="D1185" s="105" t="s">
        <v>454</v>
      </c>
      <c r="E1185" s="105" t="s">
        <v>262</v>
      </c>
      <c r="F1185" s="105" t="s">
        <v>326</v>
      </c>
      <c r="G1185" s="105" t="s">
        <v>480</v>
      </c>
      <c r="H1185" s="115"/>
      <c r="I1185" s="203">
        <v>0</v>
      </c>
    </row>
    <row r="1186" spans="1:9" ht="32.25" customHeight="1" hidden="1">
      <c r="A1186" s="168" t="s">
        <v>396</v>
      </c>
      <c r="B1186" s="172" t="s">
        <v>152</v>
      </c>
      <c r="C1186" s="105" t="s">
        <v>213</v>
      </c>
      <c r="D1186" s="105" t="s">
        <v>454</v>
      </c>
      <c r="E1186" s="105" t="s">
        <v>262</v>
      </c>
      <c r="F1186" s="105" t="s">
        <v>326</v>
      </c>
      <c r="G1186" s="105" t="s">
        <v>480</v>
      </c>
      <c r="H1186" s="115" t="s">
        <v>397</v>
      </c>
      <c r="I1186" s="203"/>
    </row>
    <row r="1187" spans="1:9" s="143" customFormat="1" ht="39" customHeight="1" hidden="1">
      <c r="A1187" s="173" t="s">
        <v>499</v>
      </c>
      <c r="B1187" s="172" t="s">
        <v>152</v>
      </c>
      <c r="C1187" s="105" t="s">
        <v>213</v>
      </c>
      <c r="D1187" s="105" t="s">
        <v>454</v>
      </c>
      <c r="E1187" s="105" t="s">
        <v>262</v>
      </c>
      <c r="F1187" s="105" t="s">
        <v>326</v>
      </c>
      <c r="G1187" s="105" t="s">
        <v>500</v>
      </c>
      <c r="H1187" s="115"/>
      <c r="I1187" s="203">
        <v>0</v>
      </c>
    </row>
    <row r="1188" spans="1:9" s="143" customFormat="1" ht="33" customHeight="1" hidden="1">
      <c r="A1188" s="168" t="s">
        <v>396</v>
      </c>
      <c r="B1188" s="172" t="s">
        <v>152</v>
      </c>
      <c r="C1188" s="105" t="s">
        <v>213</v>
      </c>
      <c r="D1188" s="105" t="s">
        <v>454</v>
      </c>
      <c r="E1188" s="105" t="s">
        <v>262</v>
      </c>
      <c r="F1188" s="105" t="s">
        <v>326</v>
      </c>
      <c r="G1188" s="105" t="s">
        <v>500</v>
      </c>
      <c r="H1188" s="115">
        <v>610</v>
      </c>
      <c r="I1188" s="203"/>
    </row>
    <row r="1189" spans="1:9" ht="24.75" customHeight="1" hidden="1">
      <c r="A1189" s="173" t="s">
        <v>503</v>
      </c>
      <c r="B1189" s="172" t="s">
        <v>152</v>
      </c>
      <c r="C1189" s="105" t="s">
        <v>213</v>
      </c>
      <c r="D1189" s="105" t="s">
        <v>454</v>
      </c>
      <c r="E1189" s="105" t="s">
        <v>262</v>
      </c>
      <c r="F1189" s="105" t="s">
        <v>365</v>
      </c>
      <c r="G1189" s="105" t="s">
        <v>301</v>
      </c>
      <c r="H1189" s="115"/>
      <c r="I1189" s="203">
        <v>0</v>
      </c>
    </row>
    <row r="1190" spans="1:9" ht="33" customHeight="1" hidden="1">
      <c r="A1190" s="173" t="s">
        <v>467</v>
      </c>
      <c r="B1190" s="172" t="s">
        <v>152</v>
      </c>
      <c r="C1190" s="105" t="s">
        <v>213</v>
      </c>
      <c r="D1190" s="105" t="s">
        <v>454</v>
      </c>
      <c r="E1190" s="105" t="s">
        <v>262</v>
      </c>
      <c r="F1190" s="105" t="s">
        <v>365</v>
      </c>
      <c r="G1190" s="105" t="s">
        <v>410</v>
      </c>
      <c r="H1190" s="115"/>
      <c r="I1190" s="203">
        <v>0</v>
      </c>
    </row>
    <row r="1191" spans="1:9" ht="35.25" customHeight="1" hidden="1">
      <c r="A1191" s="168" t="s">
        <v>396</v>
      </c>
      <c r="B1191" s="172" t="s">
        <v>152</v>
      </c>
      <c r="C1191" s="105" t="s">
        <v>213</v>
      </c>
      <c r="D1191" s="105" t="s">
        <v>454</v>
      </c>
      <c r="E1191" s="105" t="s">
        <v>262</v>
      </c>
      <c r="F1191" s="105" t="s">
        <v>365</v>
      </c>
      <c r="G1191" s="105" t="s">
        <v>410</v>
      </c>
      <c r="H1191" s="115">
        <v>610</v>
      </c>
      <c r="I1191" s="203"/>
    </row>
    <row r="1192" spans="1:9" s="143" customFormat="1" ht="36" customHeight="1" hidden="1">
      <c r="A1192" s="173" t="s">
        <v>504</v>
      </c>
      <c r="B1192" s="172" t="s">
        <v>152</v>
      </c>
      <c r="C1192" s="105" t="s">
        <v>213</v>
      </c>
      <c r="D1192" s="105" t="s">
        <v>454</v>
      </c>
      <c r="E1192" s="105" t="s">
        <v>262</v>
      </c>
      <c r="F1192" s="105" t="s">
        <v>365</v>
      </c>
      <c r="G1192" s="105" t="s">
        <v>505</v>
      </c>
      <c r="H1192" s="115"/>
      <c r="I1192" s="203">
        <v>0</v>
      </c>
    </row>
    <row r="1193" spans="1:9" s="143" customFormat="1" ht="32.25" customHeight="1" hidden="1">
      <c r="A1193" s="168" t="s">
        <v>396</v>
      </c>
      <c r="B1193" s="172" t="s">
        <v>152</v>
      </c>
      <c r="C1193" s="105" t="s">
        <v>213</v>
      </c>
      <c r="D1193" s="105" t="s">
        <v>454</v>
      </c>
      <c r="E1193" s="105" t="s">
        <v>262</v>
      </c>
      <c r="F1193" s="105" t="s">
        <v>365</v>
      </c>
      <c r="G1193" s="105" t="s">
        <v>505</v>
      </c>
      <c r="H1193" s="115">
        <v>610</v>
      </c>
      <c r="I1193" s="203"/>
    </row>
    <row r="1194" spans="1:9" s="143" customFormat="1" ht="22.5" customHeight="1" hidden="1">
      <c r="A1194" s="173" t="s">
        <v>470</v>
      </c>
      <c r="B1194" s="172" t="s">
        <v>152</v>
      </c>
      <c r="C1194" s="105" t="s">
        <v>213</v>
      </c>
      <c r="D1194" s="105" t="s">
        <v>454</v>
      </c>
      <c r="E1194" s="105" t="s">
        <v>262</v>
      </c>
      <c r="F1194" s="105" t="s">
        <v>365</v>
      </c>
      <c r="G1194" s="105" t="s">
        <v>471</v>
      </c>
      <c r="H1194" s="115"/>
      <c r="I1194" s="203">
        <v>0</v>
      </c>
    </row>
    <row r="1195" spans="1:9" s="143" customFormat="1" ht="38.25" customHeight="1" hidden="1">
      <c r="A1195" s="168" t="s">
        <v>396</v>
      </c>
      <c r="B1195" s="172" t="s">
        <v>152</v>
      </c>
      <c r="C1195" s="105" t="s">
        <v>213</v>
      </c>
      <c r="D1195" s="105" t="s">
        <v>454</v>
      </c>
      <c r="E1195" s="105" t="s">
        <v>262</v>
      </c>
      <c r="F1195" s="105" t="s">
        <v>365</v>
      </c>
      <c r="G1195" s="105" t="s">
        <v>471</v>
      </c>
      <c r="H1195" s="115">
        <v>610</v>
      </c>
      <c r="I1195" s="203"/>
    </row>
    <row r="1196" spans="1:9" s="143" customFormat="1" ht="54" customHeight="1" hidden="1">
      <c r="A1196" s="168" t="s">
        <v>413</v>
      </c>
      <c r="B1196" s="172">
        <v>119</v>
      </c>
      <c r="C1196" s="105" t="s">
        <v>213</v>
      </c>
      <c r="D1196" s="105" t="s">
        <v>454</v>
      </c>
      <c r="E1196" s="105" t="s">
        <v>262</v>
      </c>
      <c r="F1196" s="105" t="s">
        <v>365</v>
      </c>
      <c r="G1196" s="105" t="s">
        <v>414</v>
      </c>
      <c r="H1196" s="115"/>
      <c r="I1196" s="203">
        <v>0</v>
      </c>
    </row>
    <row r="1197" spans="1:9" s="143" customFormat="1" ht="36" customHeight="1" hidden="1">
      <c r="A1197" s="168" t="s">
        <v>396</v>
      </c>
      <c r="B1197" s="172">
        <v>119</v>
      </c>
      <c r="C1197" s="105" t="s">
        <v>213</v>
      </c>
      <c r="D1197" s="105" t="s">
        <v>454</v>
      </c>
      <c r="E1197" s="105" t="s">
        <v>262</v>
      </c>
      <c r="F1197" s="105" t="s">
        <v>365</v>
      </c>
      <c r="G1197" s="105" t="s">
        <v>414</v>
      </c>
      <c r="H1197" s="115" t="s">
        <v>397</v>
      </c>
      <c r="I1197" s="203"/>
    </row>
    <row r="1198" spans="1:9" s="143" customFormat="1" ht="34.5" customHeight="1" hidden="1">
      <c r="A1198" s="169" t="s">
        <v>636</v>
      </c>
      <c r="B1198" s="170" t="s">
        <v>152</v>
      </c>
      <c r="C1198" s="103" t="s">
        <v>213</v>
      </c>
      <c r="D1198" s="121" t="s">
        <v>639</v>
      </c>
      <c r="E1198" s="121" t="s">
        <v>299</v>
      </c>
      <c r="F1198" s="121" t="s">
        <v>300</v>
      </c>
      <c r="G1198" s="121" t="s">
        <v>301</v>
      </c>
      <c r="H1198" s="121"/>
      <c r="I1198" s="201">
        <v>0</v>
      </c>
    </row>
    <row r="1199" spans="1:9" s="143" customFormat="1" ht="43.5" customHeight="1" hidden="1">
      <c r="A1199" s="212" t="s">
        <v>638</v>
      </c>
      <c r="B1199" s="170" t="s">
        <v>152</v>
      </c>
      <c r="C1199" s="103" t="s">
        <v>213</v>
      </c>
      <c r="D1199" s="121" t="s">
        <v>639</v>
      </c>
      <c r="E1199" s="121" t="s">
        <v>258</v>
      </c>
      <c r="F1199" s="121" t="s">
        <v>300</v>
      </c>
      <c r="G1199" s="121" t="s">
        <v>301</v>
      </c>
      <c r="H1199" s="121"/>
      <c r="I1199" s="201">
        <v>0</v>
      </c>
    </row>
    <row r="1200" spans="1:9" s="116" customFormat="1" ht="37.5" customHeight="1" hidden="1">
      <c r="A1200" s="210" t="s">
        <v>640</v>
      </c>
      <c r="B1200" s="172" t="s">
        <v>152</v>
      </c>
      <c r="C1200" s="105" t="s">
        <v>213</v>
      </c>
      <c r="D1200" s="105" t="s">
        <v>639</v>
      </c>
      <c r="E1200" s="105" t="s">
        <v>258</v>
      </c>
      <c r="F1200" s="115" t="s">
        <v>298</v>
      </c>
      <c r="G1200" s="115" t="s">
        <v>301</v>
      </c>
      <c r="H1200" s="115"/>
      <c r="I1200" s="203">
        <v>0</v>
      </c>
    </row>
    <row r="1201" spans="1:9" s="143" customFormat="1" ht="21.75" customHeight="1" hidden="1">
      <c r="A1201" s="173" t="s">
        <v>641</v>
      </c>
      <c r="B1201" s="172" t="s">
        <v>152</v>
      </c>
      <c r="C1201" s="105" t="s">
        <v>213</v>
      </c>
      <c r="D1201" s="105" t="s">
        <v>639</v>
      </c>
      <c r="E1201" s="105" t="s">
        <v>258</v>
      </c>
      <c r="F1201" s="115" t="s">
        <v>298</v>
      </c>
      <c r="G1201" s="105" t="s">
        <v>642</v>
      </c>
      <c r="H1201" s="115"/>
      <c r="I1201" s="203">
        <v>0</v>
      </c>
    </row>
    <row r="1202" spans="1:9" s="143" customFormat="1" ht="30" customHeight="1" hidden="1">
      <c r="A1202" s="168" t="s">
        <v>396</v>
      </c>
      <c r="B1202" s="172" t="s">
        <v>152</v>
      </c>
      <c r="C1202" s="105" t="s">
        <v>213</v>
      </c>
      <c r="D1202" s="105" t="s">
        <v>639</v>
      </c>
      <c r="E1202" s="105" t="s">
        <v>258</v>
      </c>
      <c r="F1202" s="115" t="s">
        <v>298</v>
      </c>
      <c r="G1202" s="105" t="s">
        <v>642</v>
      </c>
      <c r="H1202" s="115">
        <v>610</v>
      </c>
      <c r="I1202" s="203"/>
    </row>
    <row r="1203" spans="1:9" s="143" customFormat="1" ht="21" customHeight="1">
      <c r="A1203" s="169" t="s">
        <v>820</v>
      </c>
      <c r="B1203" s="170" t="s">
        <v>152</v>
      </c>
      <c r="C1203" s="103" t="s">
        <v>213</v>
      </c>
      <c r="D1203" s="103" t="s">
        <v>821</v>
      </c>
      <c r="E1203" s="103" t="s">
        <v>299</v>
      </c>
      <c r="F1203" s="121" t="s">
        <v>300</v>
      </c>
      <c r="G1203" s="103" t="s">
        <v>301</v>
      </c>
      <c r="H1203" s="121"/>
      <c r="I1203" s="201">
        <v>87.3</v>
      </c>
    </row>
    <row r="1204" spans="1:9" s="143" customFormat="1" ht="21" customHeight="1">
      <c r="A1204" s="212" t="s">
        <v>788</v>
      </c>
      <c r="B1204" s="170" t="s">
        <v>152</v>
      </c>
      <c r="C1204" s="103" t="s">
        <v>213</v>
      </c>
      <c r="D1204" s="103" t="s">
        <v>821</v>
      </c>
      <c r="E1204" s="103" t="s">
        <v>634</v>
      </c>
      <c r="F1204" s="121" t="s">
        <v>300</v>
      </c>
      <c r="G1204" s="103" t="s">
        <v>301</v>
      </c>
      <c r="H1204" s="121"/>
      <c r="I1204" s="201">
        <v>87.3</v>
      </c>
    </row>
    <row r="1205" spans="1:9" s="143" customFormat="1" ht="16.5" customHeight="1">
      <c r="A1205" s="173" t="s">
        <v>788</v>
      </c>
      <c r="B1205" s="172" t="s">
        <v>152</v>
      </c>
      <c r="C1205" s="105" t="s">
        <v>213</v>
      </c>
      <c r="D1205" s="105" t="s">
        <v>821</v>
      </c>
      <c r="E1205" s="105" t="s">
        <v>634</v>
      </c>
      <c r="F1205" s="115" t="s">
        <v>298</v>
      </c>
      <c r="G1205" s="105" t="s">
        <v>301</v>
      </c>
      <c r="H1205" s="115"/>
      <c r="I1205" s="203">
        <v>87.3</v>
      </c>
    </row>
    <row r="1206" spans="1:9" s="143" customFormat="1" ht="19.5" customHeight="1">
      <c r="A1206" s="173" t="s">
        <v>467</v>
      </c>
      <c r="B1206" s="172" t="s">
        <v>152</v>
      </c>
      <c r="C1206" s="105" t="s">
        <v>213</v>
      </c>
      <c r="D1206" s="105" t="s">
        <v>821</v>
      </c>
      <c r="E1206" s="105" t="s">
        <v>634</v>
      </c>
      <c r="F1206" s="115" t="s">
        <v>298</v>
      </c>
      <c r="G1206" s="105" t="s">
        <v>410</v>
      </c>
      <c r="H1206" s="115"/>
      <c r="I1206" s="203">
        <v>87.3</v>
      </c>
    </row>
    <row r="1207" spans="1:9" s="143" customFormat="1" ht="16.5" customHeight="1">
      <c r="A1207" s="168" t="s">
        <v>396</v>
      </c>
      <c r="B1207" s="172" t="s">
        <v>152</v>
      </c>
      <c r="C1207" s="105" t="s">
        <v>213</v>
      </c>
      <c r="D1207" s="105" t="s">
        <v>821</v>
      </c>
      <c r="E1207" s="105" t="s">
        <v>634</v>
      </c>
      <c r="F1207" s="115" t="s">
        <v>298</v>
      </c>
      <c r="G1207" s="105" t="s">
        <v>410</v>
      </c>
      <c r="H1207" s="115" t="s">
        <v>397</v>
      </c>
      <c r="I1207" s="203">
        <v>87.3</v>
      </c>
    </row>
    <row r="1208" spans="1:9" s="143" customFormat="1" ht="20.25" customHeight="1" hidden="1">
      <c r="A1208" s="168" t="s">
        <v>730</v>
      </c>
      <c r="B1208" s="172" t="s">
        <v>152</v>
      </c>
      <c r="C1208" s="105" t="s">
        <v>213</v>
      </c>
      <c r="D1208" s="105" t="s">
        <v>821</v>
      </c>
      <c r="E1208" s="105" t="s">
        <v>634</v>
      </c>
      <c r="F1208" s="115" t="s">
        <v>298</v>
      </c>
      <c r="G1208" s="105" t="s">
        <v>731</v>
      </c>
      <c r="H1208" s="115"/>
      <c r="I1208" s="203">
        <v>0</v>
      </c>
    </row>
    <row r="1209" spans="1:9" s="143" customFormat="1" ht="23.25" customHeight="1" hidden="1">
      <c r="A1209" s="168" t="s">
        <v>396</v>
      </c>
      <c r="B1209" s="172" t="s">
        <v>152</v>
      </c>
      <c r="C1209" s="105" t="s">
        <v>213</v>
      </c>
      <c r="D1209" s="105" t="s">
        <v>821</v>
      </c>
      <c r="E1209" s="105" t="s">
        <v>634</v>
      </c>
      <c r="F1209" s="115" t="s">
        <v>298</v>
      </c>
      <c r="G1209" s="105" t="s">
        <v>731</v>
      </c>
      <c r="H1209" s="115" t="s">
        <v>397</v>
      </c>
      <c r="I1209" s="203"/>
    </row>
    <row r="1210" spans="1:9" s="143" customFormat="1" ht="43.5" customHeight="1" hidden="1">
      <c r="A1210" s="168" t="s">
        <v>641</v>
      </c>
      <c r="B1210" s="172" t="s">
        <v>152</v>
      </c>
      <c r="C1210" s="105" t="s">
        <v>213</v>
      </c>
      <c r="D1210" s="105" t="s">
        <v>821</v>
      </c>
      <c r="E1210" s="105" t="s">
        <v>634</v>
      </c>
      <c r="F1210" s="115" t="s">
        <v>298</v>
      </c>
      <c r="G1210" s="105" t="s">
        <v>642</v>
      </c>
      <c r="H1210" s="115"/>
      <c r="I1210" s="203">
        <v>0</v>
      </c>
    </row>
    <row r="1211" spans="1:9" s="143" customFormat="1" ht="30" customHeight="1" hidden="1">
      <c r="A1211" s="168" t="s">
        <v>396</v>
      </c>
      <c r="B1211" s="172" t="s">
        <v>152</v>
      </c>
      <c r="C1211" s="105" t="s">
        <v>213</v>
      </c>
      <c r="D1211" s="105" t="s">
        <v>821</v>
      </c>
      <c r="E1211" s="105" t="s">
        <v>634</v>
      </c>
      <c r="F1211" s="115" t="s">
        <v>298</v>
      </c>
      <c r="G1211" s="105" t="s">
        <v>642</v>
      </c>
      <c r="H1211" s="115" t="s">
        <v>397</v>
      </c>
      <c r="I1211" s="203"/>
    </row>
    <row r="1212" spans="1:9" s="143" customFormat="1" ht="19.5" customHeight="1">
      <c r="A1212" s="169" t="s">
        <v>214</v>
      </c>
      <c r="B1212" s="170">
        <v>119</v>
      </c>
      <c r="C1212" s="103" t="s">
        <v>215</v>
      </c>
      <c r="D1212" s="103"/>
      <c r="E1212" s="103"/>
      <c r="F1212" s="121"/>
      <c r="G1212" s="103"/>
      <c r="H1212" s="121"/>
      <c r="I1212" s="201">
        <v>157197.9</v>
      </c>
    </row>
    <row r="1213" spans="1:9" s="143" customFormat="1" ht="31.5" customHeight="1">
      <c r="A1213" s="169" t="s">
        <v>453</v>
      </c>
      <c r="B1213" s="170">
        <v>119</v>
      </c>
      <c r="C1213" s="103" t="s">
        <v>215</v>
      </c>
      <c r="D1213" s="103" t="s">
        <v>454</v>
      </c>
      <c r="E1213" s="103" t="s">
        <v>299</v>
      </c>
      <c r="F1213" s="121" t="s">
        <v>300</v>
      </c>
      <c r="G1213" s="103" t="s">
        <v>301</v>
      </c>
      <c r="H1213" s="121"/>
      <c r="I1213" s="201">
        <v>157197.9</v>
      </c>
    </row>
    <row r="1214" spans="1:9" s="143" customFormat="1" ht="30.75" customHeight="1">
      <c r="A1214" s="169" t="s">
        <v>917</v>
      </c>
      <c r="B1214" s="170" t="s">
        <v>152</v>
      </c>
      <c r="C1214" s="103" t="s">
        <v>215</v>
      </c>
      <c r="D1214" s="121" t="s">
        <v>454</v>
      </c>
      <c r="E1214" s="121" t="s">
        <v>262</v>
      </c>
      <c r="F1214" s="121" t="s">
        <v>300</v>
      </c>
      <c r="G1214" s="121" t="s">
        <v>301</v>
      </c>
      <c r="H1214" s="121"/>
      <c r="I1214" s="201">
        <v>157197.9</v>
      </c>
    </row>
    <row r="1215" spans="1:9" s="143" customFormat="1" ht="27" customHeight="1">
      <c r="A1215" s="173" t="s">
        <v>497</v>
      </c>
      <c r="B1215" s="172">
        <v>119</v>
      </c>
      <c r="C1215" s="105" t="s">
        <v>215</v>
      </c>
      <c r="D1215" s="115" t="s">
        <v>454</v>
      </c>
      <c r="E1215" s="115" t="s">
        <v>262</v>
      </c>
      <c r="F1215" s="115" t="s">
        <v>298</v>
      </c>
      <c r="G1215" s="115" t="s">
        <v>301</v>
      </c>
      <c r="H1215" s="115"/>
      <c r="I1215" s="203">
        <v>149731.9</v>
      </c>
    </row>
    <row r="1216" spans="1:9" s="143" customFormat="1" ht="27.75" customHeight="1">
      <c r="A1216" s="213" t="s">
        <v>962</v>
      </c>
      <c r="B1216" s="172">
        <v>119</v>
      </c>
      <c r="C1216" s="105" t="s">
        <v>215</v>
      </c>
      <c r="D1216" s="115" t="s">
        <v>454</v>
      </c>
      <c r="E1216" s="115" t="s">
        <v>262</v>
      </c>
      <c r="F1216" s="115" t="s">
        <v>298</v>
      </c>
      <c r="G1216" s="105" t="s">
        <v>395</v>
      </c>
      <c r="H1216" s="115"/>
      <c r="I1216" s="203">
        <v>149731.9</v>
      </c>
    </row>
    <row r="1217" spans="1:9" s="143" customFormat="1" ht="15" customHeight="1">
      <c r="A1217" s="173" t="s">
        <v>396</v>
      </c>
      <c r="B1217" s="172">
        <v>119</v>
      </c>
      <c r="C1217" s="105" t="s">
        <v>215</v>
      </c>
      <c r="D1217" s="115" t="s">
        <v>454</v>
      </c>
      <c r="E1217" s="115" t="s">
        <v>262</v>
      </c>
      <c r="F1217" s="115" t="s">
        <v>298</v>
      </c>
      <c r="G1217" s="105" t="s">
        <v>395</v>
      </c>
      <c r="H1217" s="115">
        <v>610</v>
      </c>
      <c r="I1217" s="203">
        <v>149731.9</v>
      </c>
    </row>
    <row r="1218" spans="1:9" s="143" customFormat="1" ht="29.25" customHeight="1">
      <c r="A1218" s="173" t="s">
        <v>498</v>
      </c>
      <c r="B1218" s="172" t="s">
        <v>152</v>
      </c>
      <c r="C1218" s="105" t="s">
        <v>215</v>
      </c>
      <c r="D1218" s="105" t="s">
        <v>454</v>
      </c>
      <c r="E1218" s="105" t="s">
        <v>262</v>
      </c>
      <c r="F1218" s="105" t="s">
        <v>326</v>
      </c>
      <c r="G1218" s="105" t="s">
        <v>301</v>
      </c>
      <c r="H1218" s="115"/>
      <c r="I1218" s="203">
        <v>3088.2</v>
      </c>
    </row>
    <row r="1219" spans="1:9" s="143" customFormat="1" ht="18" customHeight="1">
      <c r="A1219" s="173" t="s">
        <v>479</v>
      </c>
      <c r="B1219" s="172" t="s">
        <v>152</v>
      </c>
      <c r="C1219" s="105" t="s">
        <v>215</v>
      </c>
      <c r="D1219" s="105" t="s">
        <v>454</v>
      </c>
      <c r="E1219" s="105" t="s">
        <v>262</v>
      </c>
      <c r="F1219" s="105" t="s">
        <v>326</v>
      </c>
      <c r="G1219" s="105" t="s">
        <v>480</v>
      </c>
      <c r="H1219" s="115"/>
      <c r="I1219" s="203">
        <v>776</v>
      </c>
    </row>
    <row r="1220" spans="1:9" s="143" customFormat="1" ht="18" customHeight="1">
      <c r="A1220" s="168" t="s">
        <v>396</v>
      </c>
      <c r="B1220" s="172" t="s">
        <v>152</v>
      </c>
      <c r="C1220" s="105" t="s">
        <v>215</v>
      </c>
      <c r="D1220" s="105" t="s">
        <v>454</v>
      </c>
      <c r="E1220" s="105" t="s">
        <v>262</v>
      </c>
      <c r="F1220" s="105" t="s">
        <v>326</v>
      </c>
      <c r="G1220" s="105" t="s">
        <v>480</v>
      </c>
      <c r="H1220" s="115" t="s">
        <v>397</v>
      </c>
      <c r="I1220" s="203">
        <v>776</v>
      </c>
    </row>
    <row r="1221" spans="1:9" s="143" customFormat="1" ht="18" customHeight="1">
      <c r="A1221" s="173" t="s">
        <v>499</v>
      </c>
      <c r="B1221" s="172" t="s">
        <v>152</v>
      </c>
      <c r="C1221" s="105" t="s">
        <v>215</v>
      </c>
      <c r="D1221" s="105" t="s">
        <v>454</v>
      </c>
      <c r="E1221" s="105" t="s">
        <v>262</v>
      </c>
      <c r="F1221" s="105" t="s">
        <v>326</v>
      </c>
      <c r="G1221" s="105" t="s">
        <v>500</v>
      </c>
      <c r="H1221" s="115"/>
      <c r="I1221" s="203">
        <v>200</v>
      </c>
    </row>
    <row r="1222" spans="1:9" s="143" customFormat="1" ht="15" customHeight="1">
      <c r="A1222" s="168" t="s">
        <v>396</v>
      </c>
      <c r="B1222" s="172" t="s">
        <v>152</v>
      </c>
      <c r="C1222" s="105" t="s">
        <v>215</v>
      </c>
      <c r="D1222" s="105" t="s">
        <v>454</v>
      </c>
      <c r="E1222" s="105" t="s">
        <v>262</v>
      </c>
      <c r="F1222" s="105" t="s">
        <v>326</v>
      </c>
      <c r="G1222" s="105" t="s">
        <v>500</v>
      </c>
      <c r="H1222" s="115">
        <v>610</v>
      </c>
      <c r="I1222" s="203">
        <v>200</v>
      </c>
    </row>
    <row r="1223" spans="1:9" s="143" customFormat="1" ht="27.75" customHeight="1">
      <c r="A1223" s="168" t="s">
        <v>501</v>
      </c>
      <c r="B1223" s="172" t="s">
        <v>152</v>
      </c>
      <c r="C1223" s="105" t="s">
        <v>215</v>
      </c>
      <c r="D1223" s="115" t="s">
        <v>454</v>
      </c>
      <c r="E1223" s="115" t="s">
        <v>262</v>
      </c>
      <c r="F1223" s="115" t="s">
        <v>326</v>
      </c>
      <c r="G1223" s="115" t="s">
        <v>502</v>
      </c>
      <c r="H1223" s="115"/>
      <c r="I1223" s="203">
        <v>2112.2</v>
      </c>
    </row>
    <row r="1224" spans="1:9" s="143" customFormat="1" ht="20.25" customHeight="1">
      <c r="A1224" s="168" t="s">
        <v>396</v>
      </c>
      <c r="B1224" s="172" t="s">
        <v>152</v>
      </c>
      <c r="C1224" s="105" t="s">
        <v>215</v>
      </c>
      <c r="D1224" s="115" t="s">
        <v>454</v>
      </c>
      <c r="E1224" s="115" t="s">
        <v>262</v>
      </c>
      <c r="F1224" s="115" t="s">
        <v>326</v>
      </c>
      <c r="G1224" s="115" t="s">
        <v>502</v>
      </c>
      <c r="H1224" s="115" t="s">
        <v>397</v>
      </c>
      <c r="I1224" s="203">
        <v>2112.2</v>
      </c>
    </row>
    <row r="1225" spans="1:9" s="143" customFormat="1" ht="28.5" customHeight="1">
      <c r="A1225" s="173" t="s">
        <v>503</v>
      </c>
      <c r="B1225" s="172" t="s">
        <v>152</v>
      </c>
      <c r="C1225" s="105" t="s">
        <v>215</v>
      </c>
      <c r="D1225" s="105" t="s">
        <v>454</v>
      </c>
      <c r="E1225" s="105" t="s">
        <v>262</v>
      </c>
      <c r="F1225" s="105" t="s">
        <v>365</v>
      </c>
      <c r="G1225" s="105" t="s">
        <v>301</v>
      </c>
      <c r="H1225" s="115"/>
      <c r="I1225" s="203">
        <v>4377.799999999999</v>
      </c>
    </row>
    <row r="1226" spans="1:9" s="143" customFormat="1" ht="18" customHeight="1">
      <c r="A1226" s="173" t="s">
        <v>467</v>
      </c>
      <c r="B1226" s="172" t="s">
        <v>152</v>
      </c>
      <c r="C1226" s="105" t="s">
        <v>215</v>
      </c>
      <c r="D1226" s="105" t="s">
        <v>454</v>
      </c>
      <c r="E1226" s="105" t="s">
        <v>262</v>
      </c>
      <c r="F1226" s="105" t="s">
        <v>365</v>
      </c>
      <c r="G1226" s="105" t="s">
        <v>410</v>
      </c>
      <c r="H1226" s="115"/>
      <c r="I1226" s="203">
        <v>1900</v>
      </c>
    </row>
    <row r="1227" spans="1:9" s="143" customFormat="1" ht="17.25" customHeight="1">
      <c r="A1227" s="168" t="s">
        <v>396</v>
      </c>
      <c r="B1227" s="172" t="s">
        <v>152</v>
      </c>
      <c r="C1227" s="105" t="s">
        <v>215</v>
      </c>
      <c r="D1227" s="105" t="s">
        <v>454</v>
      </c>
      <c r="E1227" s="105" t="s">
        <v>262</v>
      </c>
      <c r="F1227" s="105" t="s">
        <v>365</v>
      </c>
      <c r="G1227" s="105" t="s">
        <v>410</v>
      </c>
      <c r="H1227" s="115">
        <v>610</v>
      </c>
      <c r="I1227" s="203">
        <v>1900</v>
      </c>
    </row>
    <row r="1228" spans="1:9" s="143" customFormat="1" ht="29.25" customHeight="1">
      <c r="A1228" s="173" t="s">
        <v>504</v>
      </c>
      <c r="B1228" s="172" t="s">
        <v>152</v>
      </c>
      <c r="C1228" s="105" t="s">
        <v>215</v>
      </c>
      <c r="D1228" s="105" t="s">
        <v>454</v>
      </c>
      <c r="E1228" s="105" t="s">
        <v>262</v>
      </c>
      <c r="F1228" s="105" t="s">
        <v>365</v>
      </c>
      <c r="G1228" s="105" t="s">
        <v>505</v>
      </c>
      <c r="H1228" s="115"/>
      <c r="I1228" s="203">
        <v>1348.1999999999998</v>
      </c>
    </row>
    <row r="1229" spans="1:9" s="143" customFormat="1" ht="18" customHeight="1">
      <c r="A1229" s="168" t="s">
        <v>396</v>
      </c>
      <c r="B1229" s="172" t="s">
        <v>152</v>
      </c>
      <c r="C1229" s="105" t="s">
        <v>215</v>
      </c>
      <c r="D1229" s="105" t="s">
        <v>454</v>
      </c>
      <c r="E1229" s="105" t="s">
        <v>262</v>
      </c>
      <c r="F1229" s="105" t="s">
        <v>365</v>
      </c>
      <c r="G1229" s="105" t="s">
        <v>505</v>
      </c>
      <c r="H1229" s="115">
        <v>610</v>
      </c>
      <c r="I1229" s="203">
        <v>1348.1999999999998</v>
      </c>
    </row>
    <row r="1230" spans="1:9" s="143" customFormat="1" ht="18" customHeight="1">
      <c r="A1230" s="173" t="s">
        <v>470</v>
      </c>
      <c r="B1230" s="172" t="s">
        <v>152</v>
      </c>
      <c r="C1230" s="105" t="s">
        <v>215</v>
      </c>
      <c r="D1230" s="105" t="s">
        <v>454</v>
      </c>
      <c r="E1230" s="105" t="s">
        <v>262</v>
      </c>
      <c r="F1230" s="105" t="s">
        <v>365</v>
      </c>
      <c r="G1230" s="105" t="s">
        <v>471</v>
      </c>
      <c r="H1230" s="115"/>
      <c r="I1230" s="203">
        <v>429.6</v>
      </c>
    </row>
    <row r="1231" spans="1:9" s="143" customFormat="1" ht="18" customHeight="1">
      <c r="A1231" s="168" t="s">
        <v>396</v>
      </c>
      <c r="B1231" s="172" t="s">
        <v>152</v>
      </c>
      <c r="C1231" s="105" t="s">
        <v>215</v>
      </c>
      <c r="D1231" s="105" t="s">
        <v>454</v>
      </c>
      <c r="E1231" s="105" t="s">
        <v>262</v>
      </c>
      <c r="F1231" s="105" t="s">
        <v>365</v>
      </c>
      <c r="G1231" s="105" t="s">
        <v>471</v>
      </c>
      <c r="H1231" s="115">
        <v>610</v>
      </c>
      <c r="I1231" s="203">
        <v>429.6</v>
      </c>
    </row>
    <row r="1232" spans="1:9" s="143" customFormat="1" ht="46.5" customHeight="1">
      <c r="A1232" s="168" t="s">
        <v>413</v>
      </c>
      <c r="B1232" s="172" t="s">
        <v>152</v>
      </c>
      <c r="C1232" s="105" t="s">
        <v>215</v>
      </c>
      <c r="D1232" s="105" t="s">
        <v>454</v>
      </c>
      <c r="E1232" s="105" t="s">
        <v>262</v>
      </c>
      <c r="F1232" s="105" t="s">
        <v>365</v>
      </c>
      <c r="G1232" s="105" t="s">
        <v>414</v>
      </c>
      <c r="H1232" s="115"/>
      <c r="I1232" s="203">
        <v>700</v>
      </c>
    </row>
    <row r="1233" spans="1:9" s="143" customFormat="1" ht="18.75" customHeight="1">
      <c r="A1233" s="168" t="s">
        <v>396</v>
      </c>
      <c r="B1233" s="172" t="s">
        <v>152</v>
      </c>
      <c r="C1233" s="105" t="s">
        <v>215</v>
      </c>
      <c r="D1233" s="105" t="s">
        <v>454</v>
      </c>
      <c r="E1233" s="105" t="s">
        <v>262</v>
      </c>
      <c r="F1233" s="105" t="s">
        <v>365</v>
      </c>
      <c r="G1233" s="105" t="s">
        <v>414</v>
      </c>
      <c r="H1233" s="115">
        <v>610</v>
      </c>
      <c r="I1233" s="203">
        <v>700</v>
      </c>
    </row>
    <row r="1234" spans="1:9" s="143" customFormat="1" ht="33" customHeight="1">
      <c r="A1234" s="169" t="s">
        <v>216</v>
      </c>
      <c r="B1234" s="170" t="s">
        <v>152</v>
      </c>
      <c r="C1234" s="103" t="s">
        <v>217</v>
      </c>
      <c r="D1234" s="103"/>
      <c r="E1234" s="103"/>
      <c r="F1234" s="121"/>
      <c r="G1234" s="103"/>
      <c r="H1234" s="121"/>
      <c r="I1234" s="201">
        <v>240</v>
      </c>
    </row>
    <row r="1235" spans="1:9" s="143" customFormat="1" ht="33.75" customHeight="1">
      <c r="A1235" s="169" t="s">
        <v>453</v>
      </c>
      <c r="B1235" s="170" t="s">
        <v>152</v>
      </c>
      <c r="C1235" s="103" t="s">
        <v>217</v>
      </c>
      <c r="D1235" s="103" t="s">
        <v>454</v>
      </c>
      <c r="E1235" s="103" t="s">
        <v>299</v>
      </c>
      <c r="F1235" s="121" t="s">
        <v>300</v>
      </c>
      <c r="G1235" s="103" t="s">
        <v>301</v>
      </c>
      <c r="H1235" s="121"/>
      <c r="I1235" s="201">
        <v>240</v>
      </c>
    </row>
    <row r="1236" spans="1:9" s="143" customFormat="1" ht="36" customHeight="1">
      <c r="A1236" s="169" t="s">
        <v>919</v>
      </c>
      <c r="B1236" s="170" t="s">
        <v>152</v>
      </c>
      <c r="C1236" s="103" t="s">
        <v>217</v>
      </c>
      <c r="D1236" s="103" t="s">
        <v>454</v>
      </c>
      <c r="E1236" s="103" t="s">
        <v>265</v>
      </c>
      <c r="F1236" s="121" t="s">
        <v>300</v>
      </c>
      <c r="G1236" s="103" t="s">
        <v>301</v>
      </c>
      <c r="H1236" s="121"/>
      <c r="I1236" s="201">
        <v>240</v>
      </c>
    </row>
    <row r="1237" spans="1:9" s="143" customFormat="1" ht="31.5" customHeight="1">
      <c r="A1237" s="168" t="s">
        <v>507</v>
      </c>
      <c r="B1237" s="172" t="s">
        <v>152</v>
      </c>
      <c r="C1237" s="105" t="s">
        <v>217</v>
      </c>
      <c r="D1237" s="105" t="s">
        <v>454</v>
      </c>
      <c r="E1237" s="105" t="s">
        <v>265</v>
      </c>
      <c r="F1237" s="115" t="s">
        <v>298</v>
      </c>
      <c r="G1237" s="105" t="s">
        <v>301</v>
      </c>
      <c r="H1237" s="115"/>
      <c r="I1237" s="203">
        <v>240</v>
      </c>
    </row>
    <row r="1238" spans="1:9" s="143" customFormat="1" ht="31.5" customHeight="1">
      <c r="A1238" s="168" t="s">
        <v>510</v>
      </c>
      <c r="B1238" s="172" t="s">
        <v>152</v>
      </c>
      <c r="C1238" s="105" t="s">
        <v>217</v>
      </c>
      <c r="D1238" s="105" t="s">
        <v>454</v>
      </c>
      <c r="E1238" s="105" t="s">
        <v>265</v>
      </c>
      <c r="F1238" s="115" t="s">
        <v>298</v>
      </c>
      <c r="G1238" s="105" t="s">
        <v>511</v>
      </c>
      <c r="H1238" s="115"/>
      <c r="I1238" s="203">
        <v>240</v>
      </c>
    </row>
    <row r="1239" spans="1:9" s="143" customFormat="1" ht="17.25" customHeight="1">
      <c r="A1239" s="168" t="s">
        <v>396</v>
      </c>
      <c r="B1239" s="172" t="s">
        <v>152</v>
      </c>
      <c r="C1239" s="105" t="s">
        <v>217</v>
      </c>
      <c r="D1239" s="105" t="s">
        <v>454</v>
      </c>
      <c r="E1239" s="105" t="s">
        <v>265</v>
      </c>
      <c r="F1239" s="115" t="s">
        <v>298</v>
      </c>
      <c r="G1239" s="105" t="s">
        <v>511</v>
      </c>
      <c r="H1239" s="115" t="s">
        <v>397</v>
      </c>
      <c r="I1239" s="203">
        <v>240</v>
      </c>
    </row>
    <row r="1240" spans="1:9" s="120" customFormat="1" ht="18" customHeight="1">
      <c r="A1240" s="169" t="s">
        <v>218</v>
      </c>
      <c r="B1240" s="170">
        <v>119</v>
      </c>
      <c r="C1240" s="103" t="s">
        <v>219</v>
      </c>
      <c r="D1240" s="121"/>
      <c r="E1240" s="121"/>
      <c r="F1240" s="121"/>
      <c r="G1240" s="121"/>
      <c r="H1240" s="121"/>
      <c r="I1240" s="201">
        <v>11358</v>
      </c>
    </row>
    <row r="1241" spans="1:9" ht="34.5" customHeight="1">
      <c r="A1241" s="169" t="s">
        <v>453</v>
      </c>
      <c r="B1241" s="170" t="s">
        <v>152</v>
      </c>
      <c r="C1241" s="103" t="s">
        <v>219</v>
      </c>
      <c r="D1241" s="103" t="s">
        <v>454</v>
      </c>
      <c r="E1241" s="103" t="s">
        <v>299</v>
      </c>
      <c r="F1241" s="103" t="s">
        <v>300</v>
      </c>
      <c r="G1241" s="103" t="s">
        <v>301</v>
      </c>
      <c r="H1241" s="121"/>
      <c r="I1241" s="201">
        <v>11358</v>
      </c>
    </row>
    <row r="1242" spans="1:9" s="143" customFormat="1" ht="45.75" customHeight="1">
      <c r="A1242" s="169" t="s">
        <v>512</v>
      </c>
      <c r="B1242" s="170" t="s">
        <v>152</v>
      </c>
      <c r="C1242" s="103" t="s">
        <v>219</v>
      </c>
      <c r="D1242" s="103" t="s">
        <v>454</v>
      </c>
      <c r="E1242" s="103" t="s">
        <v>483</v>
      </c>
      <c r="F1242" s="103" t="s">
        <v>300</v>
      </c>
      <c r="G1242" s="103" t="s">
        <v>301</v>
      </c>
      <c r="H1242" s="121"/>
      <c r="I1242" s="201">
        <v>11358</v>
      </c>
    </row>
    <row r="1243" spans="1:9" s="143" customFormat="1" ht="33.75" customHeight="1">
      <c r="A1243" s="173" t="s">
        <v>513</v>
      </c>
      <c r="B1243" s="172" t="s">
        <v>152</v>
      </c>
      <c r="C1243" s="105" t="s">
        <v>219</v>
      </c>
      <c r="D1243" s="105" t="s">
        <v>454</v>
      </c>
      <c r="E1243" s="105" t="s">
        <v>483</v>
      </c>
      <c r="F1243" s="105" t="s">
        <v>298</v>
      </c>
      <c r="G1243" s="105" t="s">
        <v>301</v>
      </c>
      <c r="H1243" s="115"/>
      <c r="I1243" s="203">
        <v>11358</v>
      </c>
    </row>
    <row r="1244" spans="1:9" ht="33.75" customHeight="1">
      <c r="A1244" s="173" t="s">
        <v>514</v>
      </c>
      <c r="B1244" s="172" t="s">
        <v>152</v>
      </c>
      <c r="C1244" s="105" t="s">
        <v>219</v>
      </c>
      <c r="D1244" s="115" t="s">
        <v>454</v>
      </c>
      <c r="E1244" s="115" t="s">
        <v>483</v>
      </c>
      <c r="F1244" s="115" t="s">
        <v>298</v>
      </c>
      <c r="G1244" s="115" t="s">
        <v>515</v>
      </c>
      <c r="H1244" s="115"/>
      <c r="I1244" s="203">
        <v>2500</v>
      </c>
    </row>
    <row r="1245" spans="1:9" ht="18" customHeight="1">
      <c r="A1245" s="168" t="s">
        <v>396</v>
      </c>
      <c r="B1245" s="172" t="s">
        <v>152</v>
      </c>
      <c r="C1245" s="105" t="s">
        <v>219</v>
      </c>
      <c r="D1245" s="115" t="s">
        <v>454</v>
      </c>
      <c r="E1245" s="115" t="s">
        <v>483</v>
      </c>
      <c r="F1245" s="115" t="s">
        <v>298</v>
      </c>
      <c r="G1245" s="115" t="s">
        <v>515</v>
      </c>
      <c r="H1245" s="115">
        <v>610</v>
      </c>
      <c r="I1245" s="203">
        <v>2500</v>
      </c>
    </row>
    <row r="1246" spans="1:9" ht="21" customHeight="1">
      <c r="A1246" s="173" t="s">
        <v>981</v>
      </c>
      <c r="B1246" s="172" t="s">
        <v>152</v>
      </c>
      <c r="C1246" s="105" t="s">
        <v>219</v>
      </c>
      <c r="D1246" s="115" t="s">
        <v>454</v>
      </c>
      <c r="E1246" s="115" t="s">
        <v>483</v>
      </c>
      <c r="F1246" s="115" t="s">
        <v>298</v>
      </c>
      <c r="G1246" s="115" t="s">
        <v>517</v>
      </c>
      <c r="H1246" s="115"/>
      <c r="I1246" s="203">
        <v>1793.6</v>
      </c>
    </row>
    <row r="1247" spans="1:9" s="120" customFormat="1" ht="15" customHeight="1">
      <c r="A1247" s="168" t="s">
        <v>396</v>
      </c>
      <c r="B1247" s="172" t="s">
        <v>152</v>
      </c>
      <c r="C1247" s="105" t="s">
        <v>219</v>
      </c>
      <c r="D1247" s="115" t="s">
        <v>454</v>
      </c>
      <c r="E1247" s="115" t="s">
        <v>483</v>
      </c>
      <c r="F1247" s="115" t="s">
        <v>298</v>
      </c>
      <c r="G1247" s="115" t="s">
        <v>517</v>
      </c>
      <c r="H1247" s="115">
        <v>610</v>
      </c>
      <c r="I1247" s="203">
        <v>1793.6</v>
      </c>
    </row>
    <row r="1248" spans="1:9" ht="17.25" customHeight="1">
      <c r="A1248" s="173" t="s">
        <v>982</v>
      </c>
      <c r="B1248" s="172" t="s">
        <v>152</v>
      </c>
      <c r="C1248" s="105" t="s">
        <v>219</v>
      </c>
      <c r="D1248" s="115" t="s">
        <v>454</v>
      </c>
      <c r="E1248" s="115" t="s">
        <v>483</v>
      </c>
      <c r="F1248" s="115" t="s">
        <v>298</v>
      </c>
      <c r="G1248" s="115" t="s">
        <v>519</v>
      </c>
      <c r="H1248" s="115"/>
      <c r="I1248" s="203">
        <v>1030.4</v>
      </c>
    </row>
    <row r="1249" spans="1:9" ht="15.75" customHeight="1">
      <c r="A1249" s="168" t="s">
        <v>396</v>
      </c>
      <c r="B1249" s="172" t="s">
        <v>152</v>
      </c>
      <c r="C1249" s="105" t="s">
        <v>219</v>
      </c>
      <c r="D1249" s="115" t="s">
        <v>454</v>
      </c>
      <c r="E1249" s="115" t="s">
        <v>483</v>
      </c>
      <c r="F1249" s="115" t="s">
        <v>298</v>
      </c>
      <c r="G1249" s="115" t="s">
        <v>519</v>
      </c>
      <c r="H1249" s="115">
        <v>610</v>
      </c>
      <c r="I1249" s="203">
        <v>1030.4</v>
      </c>
    </row>
    <row r="1250" spans="1:9" s="143" customFormat="1" ht="18" customHeight="1">
      <c r="A1250" s="168" t="s">
        <v>983</v>
      </c>
      <c r="B1250" s="172" t="s">
        <v>152</v>
      </c>
      <c r="C1250" s="105" t="s">
        <v>219</v>
      </c>
      <c r="D1250" s="105" t="s">
        <v>454</v>
      </c>
      <c r="E1250" s="105" t="s">
        <v>483</v>
      </c>
      <c r="F1250" s="105" t="s">
        <v>298</v>
      </c>
      <c r="G1250" s="105" t="s">
        <v>521</v>
      </c>
      <c r="H1250" s="115"/>
      <c r="I1250" s="203">
        <v>18</v>
      </c>
    </row>
    <row r="1251" spans="1:9" s="143" customFormat="1" ht="18" customHeight="1">
      <c r="A1251" s="168" t="s">
        <v>396</v>
      </c>
      <c r="B1251" s="172" t="s">
        <v>152</v>
      </c>
      <c r="C1251" s="105" t="s">
        <v>219</v>
      </c>
      <c r="D1251" s="105" t="s">
        <v>454</v>
      </c>
      <c r="E1251" s="105" t="s">
        <v>483</v>
      </c>
      <c r="F1251" s="105" t="s">
        <v>298</v>
      </c>
      <c r="G1251" s="105" t="s">
        <v>521</v>
      </c>
      <c r="H1251" s="115" t="s">
        <v>397</v>
      </c>
      <c r="I1251" s="203">
        <v>18</v>
      </c>
    </row>
    <row r="1252" spans="1:9" s="143" customFormat="1" ht="16.5" customHeight="1">
      <c r="A1252" s="168" t="s">
        <v>522</v>
      </c>
      <c r="B1252" s="172">
        <v>119</v>
      </c>
      <c r="C1252" s="105" t="s">
        <v>219</v>
      </c>
      <c r="D1252" s="105" t="s">
        <v>454</v>
      </c>
      <c r="E1252" s="105" t="s">
        <v>483</v>
      </c>
      <c r="F1252" s="105" t="s">
        <v>298</v>
      </c>
      <c r="G1252" s="105" t="s">
        <v>523</v>
      </c>
      <c r="H1252" s="115"/>
      <c r="I1252" s="203">
        <v>6016</v>
      </c>
    </row>
    <row r="1253" spans="1:9" s="143" customFormat="1" ht="16.5" customHeight="1">
      <c r="A1253" s="168" t="s">
        <v>396</v>
      </c>
      <c r="B1253" s="172">
        <v>119</v>
      </c>
      <c r="C1253" s="105" t="s">
        <v>219</v>
      </c>
      <c r="D1253" s="105" t="s">
        <v>454</v>
      </c>
      <c r="E1253" s="105" t="s">
        <v>483</v>
      </c>
      <c r="F1253" s="105" t="s">
        <v>298</v>
      </c>
      <c r="G1253" s="105" t="s">
        <v>523</v>
      </c>
      <c r="H1253" s="115" t="s">
        <v>397</v>
      </c>
      <c r="I1253" s="203">
        <v>6016</v>
      </c>
    </row>
    <row r="1254" spans="1:9" ht="25.5" customHeight="1">
      <c r="A1254" s="169" t="s">
        <v>220</v>
      </c>
      <c r="B1254" s="170" t="s">
        <v>152</v>
      </c>
      <c r="C1254" s="103" t="s">
        <v>221</v>
      </c>
      <c r="D1254" s="103"/>
      <c r="E1254" s="103"/>
      <c r="F1254" s="103"/>
      <c r="G1254" s="103"/>
      <c r="H1254" s="121"/>
      <c r="I1254" s="201">
        <v>18213.2</v>
      </c>
    </row>
    <row r="1255" spans="1:9" ht="36" customHeight="1">
      <c r="A1255" s="169" t="s">
        <v>453</v>
      </c>
      <c r="B1255" s="170" t="s">
        <v>152</v>
      </c>
      <c r="C1255" s="103" t="s">
        <v>221</v>
      </c>
      <c r="D1255" s="103" t="s">
        <v>454</v>
      </c>
      <c r="E1255" s="103" t="s">
        <v>299</v>
      </c>
      <c r="F1255" s="103" t="s">
        <v>300</v>
      </c>
      <c r="G1255" s="103" t="s">
        <v>301</v>
      </c>
      <c r="H1255" s="121"/>
      <c r="I1255" s="201">
        <v>1216.6</v>
      </c>
    </row>
    <row r="1256" spans="1:9" ht="21" customHeight="1" hidden="1">
      <c r="A1256" s="169" t="s">
        <v>915</v>
      </c>
      <c r="B1256" s="170" t="s">
        <v>152</v>
      </c>
      <c r="C1256" s="103" t="s">
        <v>221</v>
      </c>
      <c r="D1256" s="121" t="s">
        <v>454</v>
      </c>
      <c r="E1256" s="121" t="s">
        <v>260</v>
      </c>
      <c r="F1256" s="121" t="s">
        <v>300</v>
      </c>
      <c r="G1256" s="121" t="s">
        <v>301</v>
      </c>
      <c r="H1256" s="121"/>
      <c r="I1256" s="201">
        <v>0</v>
      </c>
    </row>
    <row r="1257" spans="1:9" ht="25.5" customHeight="1" hidden="1">
      <c r="A1257" s="168" t="s">
        <v>476</v>
      </c>
      <c r="B1257" s="172" t="s">
        <v>152</v>
      </c>
      <c r="C1257" s="105" t="s">
        <v>221</v>
      </c>
      <c r="D1257" s="115" t="s">
        <v>454</v>
      </c>
      <c r="E1257" s="115" t="s">
        <v>260</v>
      </c>
      <c r="F1257" s="115" t="s">
        <v>326</v>
      </c>
      <c r="G1257" s="115" t="s">
        <v>301</v>
      </c>
      <c r="H1257" s="121"/>
      <c r="I1257" s="203">
        <v>0</v>
      </c>
    </row>
    <row r="1258" spans="1:9" ht="21" customHeight="1" hidden="1">
      <c r="A1258" s="168" t="s">
        <v>481</v>
      </c>
      <c r="B1258" s="172" t="s">
        <v>152</v>
      </c>
      <c r="C1258" s="105" t="s">
        <v>221</v>
      </c>
      <c r="D1258" s="115" t="s">
        <v>454</v>
      </c>
      <c r="E1258" s="115" t="s">
        <v>260</v>
      </c>
      <c r="F1258" s="115" t="s">
        <v>326</v>
      </c>
      <c r="G1258" s="115" t="s">
        <v>482</v>
      </c>
      <c r="H1258" s="121"/>
      <c r="I1258" s="203">
        <v>0</v>
      </c>
    </row>
    <row r="1259" spans="1:9" ht="24.75" customHeight="1" hidden="1">
      <c r="A1259" s="168" t="s">
        <v>396</v>
      </c>
      <c r="B1259" s="172" t="s">
        <v>152</v>
      </c>
      <c r="C1259" s="105" t="s">
        <v>221</v>
      </c>
      <c r="D1259" s="115" t="s">
        <v>454</v>
      </c>
      <c r="E1259" s="115" t="s">
        <v>260</v>
      </c>
      <c r="F1259" s="115" t="s">
        <v>326</v>
      </c>
      <c r="G1259" s="115" t="s">
        <v>482</v>
      </c>
      <c r="H1259" s="115" t="s">
        <v>397</v>
      </c>
      <c r="I1259" s="203"/>
    </row>
    <row r="1260" spans="1:9" ht="25.5" customHeight="1" hidden="1">
      <c r="A1260" s="169" t="s">
        <v>917</v>
      </c>
      <c r="B1260" s="170" t="s">
        <v>152</v>
      </c>
      <c r="C1260" s="103" t="s">
        <v>221</v>
      </c>
      <c r="D1260" s="121" t="s">
        <v>454</v>
      </c>
      <c r="E1260" s="121" t="s">
        <v>262</v>
      </c>
      <c r="F1260" s="121" t="s">
        <v>300</v>
      </c>
      <c r="G1260" s="121" t="s">
        <v>301</v>
      </c>
      <c r="H1260" s="121"/>
      <c r="I1260" s="201">
        <v>0</v>
      </c>
    </row>
    <row r="1261" spans="1:9" ht="31.5" customHeight="1" hidden="1">
      <c r="A1261" s="168" t="s">
        <v>498</v>
      </c>
      <c r="B1261" s="172" t="s">
        <v>152</v>
      </c>
      <c r="C1261" s="105" t="s">
        <v>221</v>
      </c>
      <c r="D1261" s="115" t="s">
        <v>454</v>
      </c>
      <c r="E1261" s="115" t="s">
        <v>262</v>
      </c>
      <c r="F1261" s="115" t="s">
        <v>326</v>
      </c>
      <c r="G1261" s="115" t="s">
        <v>301</v>
      </c>
      <c r="H1261" s="121"/>
      <c r="I1261" s="203">
        <v>0</v>
      </c>
    </row>
    <row r="1262" spans="1:9" ht="27" customHeight="1" hidden="1">
      <c r="A1262" s="168" t="s">
        <v>501</v>
      </c>
      <c r="B1262" s="172" t="s">
        <v>152</v>
      </c>
      <c r="C1262" s="105" t="s">
        <v>221</v>
      </c>
      <c r="D1262" s="115" t="s">
        <v>454</v>
      </c>
      <c r="E1262" s="115" t="s">
        <v>262</v>
      </c>
      <c r="F1262" s="115" t="s">
        <v>326</v>
      </c>
      <c r="G1262" s="115" t="s">
        <v>502</v>
      </c>
      <c r="H1262" s="121"/>
      <c r="I1262" s="203">
        <v>0</v>
      </c>
    </row>
    <row r="1263" spans="1:8" ht="30" customHeight="1" hidden="1">
      <c r="A1263" s="168" t="s">
        <v>396</v>
      </c>
      <c r="B1263" s="172" t="s">
        <v>152</v>
      </c>
      <c r="C1263" s="105" t="s">
        <v>221</v>
      </c>
      <c r="D1263" s="115" t="s">
        <v>454</v>
      </c>
      <c r="E1263" s="115" t="s">
        <v>262</v>
      </c>
      <c r="F1263" s="115" t="s">
        <v>326</v>
      </c>
      <c r="G1263" s="115" t="s">
        <v>502</v>
      </c>
      <c r="H1263" s="115" t="s">
        <v>397</v>
      </c>
    </row>
    <row r="1264" spans="1:9" ht="33" customHeight="1">
      <c r="A1264" s="212" t="s">
        <v>506</v>
      </c>
      <c r="B1264" s="170" t="s">
        <v>152</v>
      </c>
      <c r="C1264" s="103" t="s">
        <v>221</v>
      </c>
      <c r="D1264" s="121" t="s">
        <v>454</v>
      </c>
      <c r="E1264" s="121" t="s">
        <v>265</v>
      </c>
      <c r="F1264" s="121" t="s">
        <v>300</v>
      </c>
      <c r="G1264" s="121" t="s">
        <v>301</v>
      </c>
      <c r="H1264" s="121"/>
      <c r="I1264" s="201">
        <v>686</v>
      </c>
    </row>
    <row r="1265" spans="1:9" ht="33.75" customHeight="1">
      <c r="A1265" s="173" t="s">
        <v>507</v>
      </c>
      <c r="B1265" s="172" t="s">
        <v>152</v>
      </c>
      <c r="C1265" s="105" t="s">
        <v>221</v>
      </c>
      <c r="D1265" s="115" t="s">
        <v>454</v>
      </c>
      <c r="E1265" s="115" t="s">
        <v>265</v>
      </c>
      <c r="F1265" s="115" t="s">
        <v>298</v>
      </c>
      <c r="G1265" s="115" t="s">
        <v>301</v>
      </c>
      <c r="H1265" s="115"/>
      <c r="I1265" s="203">
        <v>686</v>
      </c>
    </row>
    <row r="1266" spans="1:9" s="120" customFormat="1" ht="31.5" customHeight="1">
      <c r="A1266" s="173" t="s">
        <v>508</v>
      </c>
      <c r="B1266" s="172" t="s">
        <v>152</v>
      </c>
      <c r="C1266" s="105" t="s">
        <v>221</v>
      </c>
      <c r="D1266" s="115" t="s">
        <v>454</v>
      </c>
      <c r="E1266" s="115" t="s">
        <v>265</v>
      </c>
      <c r="F1266" s="115" t="s">
        <v>298</v>
      </c>
      <c r="G1266" s="115" t="s">
        <v>509</v>
      </c>
      <c r="H1266" s="115"/>
      <c r="I1266" s="203">
        <v>686</v>
      </c>
    </row>
    <row r="1267" spans="1:9" ht="32.25" customHeight="1">
      <c r="A1267" s="168" t="s">
        <v>311</v>
      </c>
      <c r="B1267" s="172" t="s">
        <v>152</v>
      </c>
      <c r="C1267" s="105" t="s">
        <v>221</v>
      </c>
      <c r="D1267" s="115" t="s">
        <v>454</v>
      </c>
      <c r="E1267" s="115" t="s">
        <v>265</v>
      </c>
      <c r="F1267" s="115" t="s">
        <v>298</v>
      </c>
      <c r="G1267" s="115" t="s">
        <v>509</v>
      </c>
      <c r="H1267" s="115" t="s">
        <v>312</v>
      </c>
      <c r="I1267" s="203">
        <v>166</v>
      </c>
    </row>
    <row r="1268" spans="1:9" ht="19.5" customHeight="1">
      <c r="A1268" s="168" t="s">
        <v>396</v>
      </c>
      <c r="B1268" s="172" t="s">
        <v>152</v>
      </c>
      <c r="C1268" s="105" t="s">
        <v>221</v>
      </c>
      <c r="D1268" s="115" t="s">
        <v>454</v>
      </c>
      <c r="E1268" s="115" t="s">
        <v>265</v>
      </c>
      <c r="F1268" s="115" t="s">
        <v>298</v>
      </c>
      <c r="G1268" s="115" t="s">
        <v>509</v>
      </c>
      <c r="H1268" s="115">
        <v>610</v>
      </c>
      <c r="I1268" s="203">
        <v>520</v>
      </c>
    </row>
    <row r="1269" spans="1:9" s="143" customFormat="1" ht="27" customHeight="1" hidden="1">
      <c r="A1269" s="212" t="s">
        <v>512</v>
      </c>
      <c r="B1269" s="170" t="s">
        <v>152</v>
      </c>
      <c r="C1269" s="103" t="s">
        <v>221</v>
      </c>
      <c r="D1269" s="121" t="s">
        <v>454</v>
      </c>
      <c r="E1269" s="121" t="s">
        <v>483</v>
      </c>
      <c r="F1269" s="121" t="s">
        <v>300</v>
      </c>
      <c r="G1269" s="121" t="s">
        <v>301</v>
      </c>
      <c r="H1269" s="121"/>
      <c r="I1269" s="201">
        <v>0</v>
      </c>
    </row>
    <row r="1270" spans="1:9" ht="39" customHeight="1" hidden="1">
      <c r="A1270" s="173" t="s">
        <v>513</v>
      </c>
      <c r="B1270" s="172" t="s">
        <v>152</v>
      </c>
      <c r="C1270" s="105" t="s">
        <v>221</v>
      </c>
      <c r="D1270" s="115" t="s">
        <v>454</v>
      </c>
      <c r="E1270" s="115" t="s">
        <v>483</v>
      </c>
      <c r="F1270" s="115" t="s">
        <v>298</v>
      </c>
      <c r="G1270" s="115" t="s">
        <v>301</v>
      </c>
      <c r="H1270" s="115"/>
      <c r="I1270" s="203">
        <v>0</v>
      </c>
    </row>
    <row r="1271" spans="1:9" ht="39.75" customHeight="1" hidden="1">
      <c r="A1271" s="173" t="s">
        <v>514</v>
      </c>
      <c r="B1271" s="172" t="s">
        <v>152</v>
      </c>
      <c r="C1271" s="105" t="s">
        <v>221</v>
      </c>
      <c r="D1271" s="115" t="s">
        <v>454</v>
      </c>
      <c r="E1271" s="115" t="s">
        <v>483</v>
      </c>
      <c r="F1271" s="115" t="s">
        <v>298</v>
      </c>
      <c r="G1271" s="115" t="s">
        <v>515</v>
      </c>
      <c r="H1271" s="115"/>
      <c r="I1271" s="203">
        <v>0</v>
      </c>
    </row>
    <row r="1272" spans="1:9" ht="39.75" customHeight="1" hidden="1">
      <c r="A1272" s="168" t="s">
        <v>396</v>
      </c>
      <c r="B1272" s="172" t="s">
        <v>152</v>
      </c>
      <c r="C1272" s="105" t="s">
        <v>221</v>
      </c>
      <c r="D1272" s="115" t="s">
        <v>454</v>
      </c>
      <c r="E1272" s="115" t="s">
        <v>483</v>
      </c>
      <c r="F1272" s="115" t="s">
        <v>298</v>
      </c>
      <c r="G1272" s="115" t="s">
        <v>515</v>
      </c>
      <c r="H1272" s="115">
        <v>610</v>
      </c>
      <c r="I1272" s="203"/>
    </row>
    <row r="1273" spans="1:9" ht="36" customHeight="1" hidden="1">
      <c r="A1273" s="173" t="s">
        <v>981</v>
      </c>
      <c r="B1273" s="172" t="s">
        <v>152</v>
      </c>
      <c r="C1273" s="105" t="s">
        <v>221</v>
      </c>
      <c r="D1273" s="115" t="s">
        <v>454</v>
      </c>
      <c r="E1273" s="115" t="s">
        <v>483</v>
      </c>
      <c r="F1273" s="115" t="s">
        <v>298</v>
      </c>
      <c r="G1273" s="115" t="s">
        <v>517</v>
      </c>
      <c r="H1273" s="115"/>
      <c r="I1273" s="203">
        <v>0</v>
      </c>
    </row>
    <row r="1274" spans="1:9" s="120" customFormat="1" ht="35.25" customHeight="1" hidden="1">
      <c r="A1274" s="168" t="s">
        <v>396</v>
      </c>
      <c r="B1274" s="172" t="s">
        <v>152</v>
      </c>
      <c r="C1274" s="105" t="s">
        <v>221</v>
      </c>
      <c r="D1274" s="115" t="s">
        <v>454</v>
      </c>
      <c r="E1274" s="115" t="s">
        <v>483</v>
      </c>
      <c r="F1274" s="115" t="s">
        <v>298</v>
      </c>
      <c r="G1274" s="115" t="s">
        <v>517</v>
      </c>
      <c r="H1274" s="115">
        <v>610</v>
      </c>
      <c r="I1274" s="203"/>
    </row>
    <row r="1275" spans="1:9" ht="33" customHeight="1" hidden="1">
      <c r="A1275" s="173" t="s">
        <v>982</v>
      </c>
      <c r="B1275" s="172" t="s">
        <v>152</v>
      </c>
      <c r="C1275" s="105" t="s">
        <v>221</v>
      </c>
      <c r="D1275" s="115" t="s">
        <v>454</v>
      </c>
      <c r="E1275" s="115" t="s">
        <v>483</v>
      </c>
      <c r="F1275" s="115" t="s">
        <v>298</v>
      </c>
      <c r="G1275" s="115" t="s">
        <v>519</v>
      </c>
      <c r="H1275" s="115"/>
      <c r="I1275" s="203">
        <v>0</v>
      </c>
    </row>
    <row r="1276" spans="1:9" ht="30.75" customHeight="1" hidden="1">
      <c r="A1276" s="168" t="s">
        <v>396</v>
      </c>
      <c r="B1276" s="172" t="s">
        <v>152</v>
      </c>
      <c r="C1276" s="105" t="s">
        <v>221</v>
      </c>
      <c r="D1276" s="115" t="s">
        <v>454</v>
      </c>
      <c r="E1276" s="115" t="s">
        <v>483</v>
      </c>
      <c r="F1276" s="115" t="s">
        <v>298</v>
      </c>
      <c r="G1276" s="115" t="s">
        <v>519</v>
      </c>
      <c r="H1276" s="115">
        <v>610</v>
      </c>
      <c r="I1276" s="203"/>
    </row>
    <row r="1277" spans="1:9" ht="47.25" customHeight="1">
      <c r="A1277" s="212" t="s">
        <v>524</v>
      </c>
      <c r="B1277" s="170" t="s">
        <v>152</v>
      </c>
      <c r="C1277" s="103" t="s">
        <v>221</v>
      </c>
      <c r="D1277" s="121" t="s">
        <v>454</v>
      </c>
      <c r="E1277" s="121" t="s">
        <v>525</v>
      </c>
      <c r="F1277" s="121" t="s">
        <v>300</v>
      </c>
      <c r="G1277" s="121" t="s">
        <v>301</v>
      </c>
      <c r="H1277" s="121"/>
      <c r="I1277" s="201">
        <v>530.6</v>
      </c>
    </row>
    <row r="1278" spans="1:9" ht="30.75" customHeight="1">
      <c r="A1278" s="173" t="s">
        <v>526</v>
      </c>
      <c r="B1278" s="172" t="s">
        <v>152</v>
      </c>
      <c r="C1278" s="105" t="s">
        <v>221</v>
      </c>
      <c r="D1278" s="105" t="s">
        <v>454</v>
      </c>
      <c r="E1278" s="105" t="s">
        <v>525</v>
      </c>
      <c r="F1278" s="115" t="s">
        <v>298</v>
      </c>
      <c r="G1278" s="115" t="s">
        <v>301</v>
      </c>
      <c r="H1278" s="115"/>
      <c r="I1278" s="203">
        <v>530.6</v>
      </c>
    </row>
    <row r="1279" spans="1:9" ht="18.75" customHeight="1">
      <c r="A1279" s="173" t="s">
        <v>527</v>
      </c>
      <c r="B1279" s="172" t="s">
        <v>152</v>
      </c>
      <c r="C1279" s="105" t="s">
        <v>221</v>
      </c>
      <c r="D1279" s="105" t="s">
        <v>454</v>
      </c>
      <c r="E1279" s="105" t="s">
        <v>525</v>
      </c>
      <c r="F1279" s="115" t="s">
        <v>298</v>
      </c>
      <c r="G1279" s="105" t="s">
        <v>528</v>
      </c>
      <c r="H1279" s="115"/>
      <c r="I1279" s="203">
        <v>530.6</v>
      </c>
    </row>
    <row r="1280" spans="1:9" ht="31.5" customHeight="1">
      <c r="A1280" s="173" t="s">
        <v>311</v>
      </c>
      <c r="B1280" s="172" t="s">
        <v>152</v>
      </c>
      <c r="C1280" s="105" t="s">
        <v>221</v>
      </c>
      <c r="D1280" s="105" t="s">
        <v>454</v>
      </c>
      <c r="E1280" s="105" t="s">
        <v>525</v>
      </c>
      <c r="F1280" s="115" t="s">
        <v>298</v>
      </c>
      <c r="G1280" s="105" t="s">
        <v>528</v>
      </c>
      <c r="H1280" s="115">
        <v>240</v>
      </c>
      <c r="I1280" s="203">
        <v>80.6</v>
      </c>
    </row>
    <row r="1281" spans="1:9" ht="21" customHeight="1">
      <c r="A1281" s="168" t="s">
        <v>396</v>
      </c>
      <c r="B1281" s="172" t="s">
        <v>152</v>
      </c>
      <c r="C1281" s="105" t="s">
        <v>221</v>
      </c>
      <c r="D1281" s="105" t="s">
        <v>454</v>
      </c>
      <c r="E1281" s="105" t="s">
        <v>525</v>
      </c>
      <c r="F1281" s="115" t="s">
        <v>298</v>
      </c>
      <c r="G1281" s="105" t="s">
        <v>528</v>
      </c>
      <c r="H1281" s="115">
        <v>610</v>
      </c>
      <c r="I1281" s="203">
        <v>450</v>
      </c>
    </row>
    <row r="1282" spans="1:9" ht="33" customHeight="1">
      <c r="A1282" s="169" t="s">
        <v>270</v>
      </c>
      <c r="B1282" s="170" t="s">
        <v>152</v>
      </c>
      <c r="C1282" s="103" t="s">
        <v>221</v>
      </c>
      <c r="D1282" s="121" t="s">
        <v>693</v>
      </c>
      <c r="E1282" s="121" t="s">
        <v>299</v>
      </c>
      <c r="F1282" s="121" t="s">
        <v>300</v>
      </c>
      <c r="G1282" s="121" t="s">
        <v>301</v>
      </c>
      <c r="H1282" s="121"/>
      <c r="I1282" s="201">
        <v>146.6</v>
      </c>
    </row>
    <row r="1283" spans="1:9" ht="33" customHeight="1">
      <c r="A1283" s="212" t="s">
        <v>271</v>
      </c>
      <c r="B1283" s="170" t="s">
        <v>152</v>
      </c>
      <c r="C1283" s="103" t="s">
        <v>221</v>
      </c>
      <c r="D1283" s="121" t="s">
        <v>693</v>
      </c>
      <c r="E1283" s="121" t="s">
        <v>262</v>
      </c>
      <c r="F1283" s="121" t="s">
        <v>300</v>
      </c>
      <c r="G1283" s="121" t="s">
        <v>301</v>
      </c>
      <c r="H1283" s="121"/>
      <c r="I1283" s="201">
        <v>146.6</v>
      </c>
    </row>
    <row r="1284" spans="1:9" ht="33" customHeight="1">
      <c r="A1284" s="210" t="s">
        <v>722</v>
      </c>
      <c r="B1284" s="172" t="s">
        <v>152</v>
      </c>
      <c r="C1284" s="105" t="s">
        <v>221</v>
      </c>
      <c r="D1284" s="115" t="s">
        <v>693</v>
      </c>
      <c r="E1284" s="115" t="s">
        <v>262</v>
      </c>
      <c r="F1284" s="115" t="s">
        <v>298</v>
      </c>
      <c r="G1284" s="115" t="s">
        <v>301</v>
      </c>
      <c r="H1284" s="115"/>
      <c r="I1284" s="203">
        <v>146.6</v>
      </c>
    </row>
    <row r="1285" spans="1:9" ht="42" customHeight="1">
      <c r="A1285" s="210" t="s">
        <v>984</v>
      </c>
      <c r="B1285" s="172" t="s">
        <v>152</v>
      </c>
      <c r="C1285" s="105" t="s">
        <v>221</v>
      </c>
      <c r="D1285" s="115" t="s">
        <v>693</v>
      </c>
      <c r="E1285" s="115" t="s">
        <v>262</v>
      </c>
      <c r="F1285" s="115" t="s">
        <v>298</v>
      </c>
      <c r="G1285" s="115" t="s">
        <v>724</v>
      </c>
      <c r="H1285" s="115"/>
      <c r="I1285" s="203">
        <v>16.5</v>
      </c>
    </row>
    <row r="1286" spans="1:9" ht="12.75" customHeight="1">
      <c r="A1286" s="168" t="s">
        <v>396</v>
      </c>
      <c r="B1286" s="172" t="s">
        <v>152</v>
      </c>
      <c r="C1286" s="105" t="s">
        <v>221</v>
      </c>
      <c r="D1286" s="115" t="s">
        <v>693</v>
      </c>
      <c r="E1286" s="115" t="s">
        <v>262</v>
      </c>
      <c r="F1286" s="115" t="s">
        <v>298</v>
      </c>
      <c r="G1286" s="115" t="s">
        <v>724</v>
      </c>
      <c r="H1286" s="115">
        <v>610</v>
      </c>
      <c r="I1286" s="203">
        <v>16.5</v>
      </c>
    </row>
    <row r="1287" spans="1:9" ht="21" customHeight="1">
      <c r="A1287" s="210" t="s">
        <v>725</v>
      </c>
      <c r="B1287" s="172" t="s">
        <v>152</v>
      </c>
      <c r="C1287" s="105" t="s">
        <v>221</v>
      </c>
      <c r="D1287" s="115" t="s">
        <v>693</v>
      </c>
      <c r="E1287" s="115" t="s">
        <v>262</v>
      </c>
      <c r="F1287" s="115" t="s">
        <v>298</v>
      </c>
      <c r="G1287" s="115" t="s">
        <v>726</v>
      </c>
      <c r="H1287" s="115"/>
      <c r="I1287" s="203">
        <v>124.4</v>
      </c>
    </row>
    <row r="1288" spans="1:9" ht="12.75" customHeight="1">
      <c r="A1288" s="168" t="s">
        <v>396</v>
      </c>
      <c r="B1288" s="172" t="s">
        <v>152</v>
      </c>
      <c r="C1288" s="105" t="s">
        <v>221</v>
      </c>
      <c r="D1288" s="115" t="s">
        <v>693</v>
      </c>
      <c r="E1288" s="115" t="s">
        <v>262</v>
      </c>
      <c r="F1288" s="115" t="s">
        <v>298</v>
      </c>
      <c r="G1288" s="115" t="s">
        <v>726</v>
      </c>
      <c r="H1288" s="115">
        <v>610</v>
      </c>
      <c r="I1288" s="203">
        <v>124.4</v>
      </c>
    </row>
    <row r="1289" spans="1:9" ht="12.75" customHeight="1">
      <c r="A1289" s="168" t="s">
        <v>727</v>
      </c>
      <c r="B1289" s="172" t="s">
        <v>152</v>
      </c>
      <c r="C1289" s="105" t="s">
        <v>221</v>
      </c>
      <c r="D1289" s="115" t="s">
        <v>693</v>
      </c>
      <c r="E1289" s="115" t="s">
        <v>262</v>
      </c>
      <c r="F1289" s="115" t="s">
        <v>298</v>
      </c>
      <c r="G1289" s="115" t="s">
        <v>728</v>
      </c>
      <c r="H1289" s="115"/>
      <c r="I1289" s="203">
        <v>5.7</v>
      </c>
    </row>
    <row r="1290" spans="1:9" ht="12.75" customHeight="1">
      <c r="A1290" s="168" t="s">
        <v>396</v>
      </c>
      <c r="B1290" s="172" t="s">
        <v>152</v>
      </c>
      <c r="C1290" s="105" t="s">
        <v>221</v>
      </c>
      <c r="D1290" s="115" t="s">
        <v>693</v>
      </c>
      <c r="E1290" s="115" t="s">
        <v>262</v>
      </c>
      <c r="F1290" s="115" t="s">
        <v>298</v>
      </c>
      <c r="G1290" s="115" t="s">
        <v>728</v>
      </c>
      <c r="H1290" s="115">
        <v>610</v>
      </c>
      <c r="I1290" s="203">
        <v>5.7</v>
      </c>
    </row>
    <row r="1291" spans="1:9" ht="16.5" customHeight="1">
      <c r="A1291" s="169" t="s">
        <v>820</v>
      </c>
      <c r="B1291" s="170" t="s">
        <v>152</v>
      </c>
      <c r="C1291" s="103" t="s">
        <v>221</v>
      </c>
      <c r="D1291" s="103" t="s">
        <v>821</v>
      </c>
      <c r="E1291" s="103" t="s">
        <v>299</v>
      </c>
      <c r="F1291" s="103" t="s">
        <v>300</v>
      </c>
      <c r="G1291" s="103" t="s">
        <v>301</v>
      </c>
      <c r="H1291" s="139"/>
      <c r="I1291" s="201">
        <v>16850</v>
      </c>
    </row>
    <row r="1292" spans="1:9" ht="18" customHeight="1">
      <c r="A1292" s="212" t="s">
        <v>788</v>
      </c>
      <c r="B1292" s="170" t="s">
        <v>152</v>
      </c>
      <c r="C1292" s="103" t="s">
        <v>221</v>
      </c>
      <c r="D1292" s="121" t="s">
        <v>821</v>
      </c>
      <c r="E1292" s="121" t="s">
        <v>634</v>
      </c>
      <c r="F1292" s="121" t="s">
        <v>300</v>
      </c>
      <c r="G1292" s="121" t="s">
        <v>301</v>
      </c>
      <c r="H1292" s="121"/>
      <c r="I1292" s="201">
        <v>16850</v>
      </c>
    </row>
    <row r="1293" spans="1:9" ht="18.75" customHeight="1">
      <c r="A1293" s="210" t="s">
        <v>788</v>
      </c>
      <c r="B1293" s="172" t="s">
        <v>152</v>
      </c>
      <c r="C1293" s="105" t="s">
        <v>221</v>
      </c>
      <c r="D1293" s="115" t="s">
        <v>821</v>
      </c>
      <c r="E1293" s="115" t="s">
        <v>634</v>
      </c>
      <c r="F1293" s="115" t="s">
        <v>298</v>
      </c>
      <c r="G1293" s="115" t="s">
        <v>301</v>
      </c>
      <c r="H1293" s="115"/>
      <c r="I1293" s="203">
        <v>16850</v>
      </c>
    </row>
    <row r="1294" spans="1:9" ht="17.25" customHeight="1">
      <c r="A1294" s="168" t="s">
        <v>384</v>
      </c>
      <c r="B1294" s="172" t="s">
        <v>152</v>
      </c>
      <c r="C1294" s="105" t="s">
        <v>221</v>
      </c>
      <c r="D1294" s="115" t="s">
        <v>821</v>
      </c>
      <c r="E1294" s="115" t="s">
        <v>634</v>
      </c>
      <c r="F1294" s="115" t="s">
        <v>298</v>
      </c>
      <c r="G1294" s="105" t="s">
        <v>385</v>
      </c>
      <c r="H1294" s="119"/>
      <c r="I1294" s="203">
        <v>16850</v>
      </c>
    </row>
    <row r="1295" spans="1:9" ht="18" customHeight="1">
      <c r="A1295" s="173" t="s">
        <v>386</v>
      </c>
      <c r="B1295" s="172" t="s">
        <v>152</v>
      </c>
      <c r="C1295" s="105" t="s">
        <v>221</v>
      </c>
      <c r="D1295" s="115" t="s">
        <v>821</v>
      </c>
      <c r="E1295" s="115" t="s">
        <v>634</v>
      </c>
      <c r="F1295" s="115" t="s">
        <v>298</v>
      </c>
      <c r="G1295" s="105" t="s">
        <v>385</v>
      </c>
      <c r="H1295" s="119">
        <v>110</v>
      </c>
      <c r="I1295" s="203">
        <v>16591</v>
      </c>
    </row>
    <row r="1296" spans="1:9" ht="28.5" customHeight="1">
      <c r="A1296" s="173" t="s">
        <v>311</v>
      </c>
      <c r="B1296" s="172" t="s">
        <v>152</v>
      </c>
      <c r="C1296" s="105" t="s">
        <v>221</v>
      </c>
      <c r="D1296" s="115" t="s">
        <v>821</v>
      </c>
      <c r="E1296" s="115" t="s">
        <v>634</v>
      </c>
      <c r="F1296" s="115" t="s">
        <v>298</v>
      </c>
      <c r="G1296" s="105" t="s">
        <v>385</v>
      </c>
      <c r="H1296" s="119">
        <v>240</v>
      </c>
      <c r="I1296" s="203">
        <v>257</v>
      </c>
    </row>
    <row r="1297" spans="1:9" ht="15.75" customHeight="1">
      <c r="A1297" s="173" t="s">
        <v>387</v>
      </c>
      <c r="B1297" s="172" t="s">
        <v>152</v>
      </c>
      <c r="C1297" s="105" t="s">
        <v>221</v>
      </c>
      <c r="D1297" s="115" t="s">
        <v>821</v>
      </c>
      <c r="E1297" s="115" t="s">
        <v>634</v>
      </c>
      <c r="F1297" s="115" t="s">
        <v>298</v>
      </c>
      <c r="G1297" s="105" t="s">
        <v>385</v>
      </c>
      <c r="H1297" s="119">
        <v>850</v>
      </c>
      <c r="I1297" s="203">
        <v>2</v>
      </c>
    </row>
    <row r="1298" spans="1:9" ht="21.75" customHeight="1" hidden="1">
      <c r="A1298" s="173" t="s">
        <v>725</v>
      </c>
      <c r="B1298" s="172" t="s">
        <v>152</v>
      </c>
      <c r="C1298" s="105" t="s">
        <v>221</v>
      </c>
      <c r="D1298" s="115" t="s">
        <v>821</v>
      </c>
      <c r="E1298" s="115" t="s">
        <v>634</v>
      </c>
      <c r="F1298" s="115" t="s">
        <v>298</v>
      </c>
      <c r="G1298" s="105" t="s">
        <v>726</v>
      </c>
      <c r="H1298" s="119"/>
      <c r="I1298" s="203">
        <v>0</v>
      </c>
    </row>
    <row r="1299" spans="1:9" ht="27" customHeight="1" hidden="1">
      <c r="A1299" s="168" t="s">
        <v>396</v>
      </c>
      <c r="B1299" s="172" t="s">
        <v>152</v>
      </c>
      <c r="C1299" s="105" t="s">
        <v>221</v>
      </c>
      <c r="D1299" s="115" t="s">
        <v>821</v>
      </c>
      <c r="E1299" s="115" t="s">
        <v>634</v>
      </c>
      <c r="F1299" s="115" t="s">
        <v>298</v>
      </c>
      <c r="G1299" s="105" t="s">
        <v>726</v>
      </c>
      <c r="H1299" s="119">
        <v>610</v>
      </c>
      <c r="I1299" s="203"/>
    </row>
    <row r="1300" spans="1:9" ht="16.5" customHeight="1">
      <c r="A1300" s="169" t="s">
        <v>226</v>
      </c>
      <c r="B1300" s="170"/>
      <c r="C1300" s="103" t="s">
        <v>227</v>
      </c>
      <c r="D1300" s="121"/>
      <c r="E1300" s="121"/>
      <c r="F1300" s="121"/>
      <c r="G1300" s="121"/>
      <c r="H1300" s="121"/>
      <c r="I1300" s="201">
        <v>38103.2</v>
      </c>
    </row>
    <row r="1301" spans="1:9" ht="15.75" customHeight="1">
      <c r="A1301" s="169" t="s">
        <v>232</v>
      </c>
      <c r="B1301" s="170" t="s">
        <v>152</v>
      </c>
      <c r="C1301" s="103" t="s">
        <v>233</v>
      </c>
      <c r="D1301" s="121"/>
      <c r="E1301" s="121"/>
      <c r="F1301" s="121"/>
      <c r="G1301" s="121"/>
      <c r="H1301" s="121"/>
      <c r="I1301" s="201">
        <v>38103.2</v>
      </c>
    </row>
    <row r="1302" spans="1:9" ht="33" customHeight="1">
      <c r="A1302" s="169" t="s">
        <v>453</v>
      </c>
      <c r="B1302" s="170" t="s">
        <v>152</v>
      </c>
      <c r="C1302" s="103" t="s">
        <v>233</v>
      </c>
      <c r="D1302" s="121" t="s">
        <v>454</v>
      </c>
      <c r="E1302" s="121" t="s">
        <v>299</v>
      </c>
      <c r="F1302" s="121" t="s">
        <v>300</v>
      </c>
      <c r="G1302" s="121" t="s">
        <v>301</v>
      </c>
      <c r="H1302" s="121"/>
      <c r="I1302" s="201">
        <v>38103.2</v>
      </c>
    </row>
    <row r="1303" spans="1:9" ht="43.5" customHeight="1">
      <c r="A1303" s="212" t="s">
        <v>472</v>
      </c>
      <c r="B1303" s="170" t="s">
        <v>152</v>
      </c>
      <c r="C1303" s="103" t="s">
        <v>233</v>
      </c>
      <c r="D1303" s="121" t="s">
        <v>454</v>
      </c>
      <c r="E1303" s="121" t="s">
        <v>260</v>
      </c>
      <c r="F1303" s="121" t="s">
        <v>300</v>
      </c>
      <c r="G1303" s="121" t="s">
        <v>301</v>
      </c>
      <c r="H1303" s="121"/>
      <c r="I1303" s="201">
        <v>38103.2</v>
      </c>
    </row>
    <row r="1304" spans="1:9" ht="16.5" customHeight="1">
      <c r="A1304" s="168" t="s">
        <v>484</v>
      </c>
      <c r="B1304" s="172" t="s">
        <v>152</v>
      </c>
      <c r="C1304" s="105" t="s">
        <v>233</v>
      </c>
      <c r="D1304" s="105" t="s">
        <v>454</v>
      </c>
      <c r="E1304" s="105" t="s">
        <v>260</v>
      </c>
      <c r="F1304" s="105" t="s">
        <v>365</v>
      </c>
      <c r="G1304" s="105" t="s">
        <v>301</v>
      </c>
      <c r="H1304" s="115"/>
      <c r="I1304" s="203">
        <v>38103.2</v>
      </c>
    </row>
    <row r="1305" spans="1:9" ht="87.75" customHeight="1">
      <c r="A1305" s="173" t="s">
        <v>485</v>
      </c>
      <c r="B1305" s="172" t="s">
        <v>152</v>
      </c>
      <c r="C1305" s="105" t="s">
        <v>233</v>
      </c>
      <c r="D1305" s="105" t="s">
        <v>454</v>
      </c>
      <c r="E1305" s="105" t="s">
        <v>260</v>
      </c>
      <c r="F1305" s="105" t="s">
        <v>365</v>
      </c>
      <c r="G1305" s="105" t="s">
        <v>486</v>
      </c>
      <c r="H1305" s="115"/>
      <c r="I1305" s="203">
        <v>38103.2</v>
      </c>
    </row>
    <row r="1306" spans="1:9" ht="15.75" customHeight="1">
      <c r="A1306" s="168" t="s">
        <v>396</v>
      </c>
      <c r="B1306" s="172" t="s">
        <v>152</v>
      </c>
      <c r="C1306" s="105" t="s">
        <v>233</v>
      </c>
      <c r="D1306" s="105" t="s">
        <v>454</v>
      </c>
      <c r="E1306" s="105" t="s">
        <v>260</v>
      </c>
      <c r="F1306" s="105" t="s">
        <v>365</v>
      </c>
      <c r="G1306" s="105" t="s">
        <v>486</v>
      </c>
      <c r="H1306" s="115">
        <v>610</v>
      </c>
      <c r="I1306" s="203">
        <v>38103.2</v>
      </c>
    </row>
    <row r="1307" spans="1:9" ht="15.75" customHeight="1">
      <c r="A1307" s="169" t="s">
        <v>238</v>
      </c>
      <c r="B1307" s="170" t="s">
        <v>152</v>
      </c>
      <c r="C1307" s="103" t="s">
        <v>239</v>
      </c>
      <c r="D1307" s="121"/>
      <c r="E1307" s="121"/>
      <c r="F1307" s="121"/>
      <c r="G1307" s="121"/>
      <c r="H1307" s="121"/>
      <c r="I1307" s="201">
        <v>83.69999999999999</v>
      </c>
    </row>
    <row r="1308" spans="1:9" ht="15.75" customHeight="1">
      <c r="A1308" s="169" t="s">
        <v>240</v>
      </c>
      <c r="B1308" s="170" t="s">
        <v>152</v>
      </c>
      <c r="C1308" s="103" t="s">
        <v>241</v>
      </c>
      <c r="D1308" s="121"/>
      <c r="E1308" s="121"/>
      <c r="F1308" s="121"/>
      <c r="G1308" s="121"/>
      <c r="H1308" s="121"/>
      <c r="I1308" s="201">
        <v>83.69999999999999</v>
      </c>
    </row>
    <row r="1309" spans="1:9" s="120" customFormat="1" ht="44.25" customHeight="1">
      <c r="A1309" s="169" t="s">
        <v>423</v>
      </c>
      <c r="B1309" s="170" t="s">
        <v>152</v>
      </c>
      <c r="C1309" s="103" t="s">
        <v>241</v>
      </c>
      <c r="D1309" s="121" t="s">
        <v>424</v>
      </c>
      <c r="E1309" s="121" t="s">
        <v>299</v>
      </c>
      <c r="F1309" s="121" t="s">
        <v>300</v>
      </c>
      <c r="G1309" s="121" t="s">
        <v>301</v>
      </c>
      <c r="H1309" s="121"/>
      <c r="I1309" s="201">
        <v>83.69999999999999</v>
      </c>
    </row>
    <row r="1310" spans="1:9" s="120" customFormat="1" ht="49.5" customHeight="1">
      <c r="A1310" s="212" t="s">
        <v>985</v>
      </c>
      <c r="B1310" s="170" t="s">
        <v>152</v>
      </c>
      <c r="C1310" s="103" t="s">
        <v>241</v>
      </c>
      <c r="D1310" s="121" t="s">
        <v>424</v>
      </c>
      <c r="E1310" s="121" t="s">
        <v>260</v>
      </c>
      <c r="F1310" s="121" t="s">
        <v>300</v>
      </c>
      <c r="G1310" s="121" t="s">
        <v>301</v>
      </c>
      <c r="H1310" s="121"/>
      <c r="I1310" s="201">
        <v>62.8</v>
      </c>
    </row>
    <row r="1311" spans="1:9" s="116" customFormat="1" ht="33" customHeight="1">
      <c r="A1311" s="210" t="s">
        <v>438</v>
      </c>
      <c r="B1311" s="172" t="s">
        <v>152</v>
      </c>
      <c r="C1311" s="105" t="s">
        <v>241</v>
      </c>
      <c r="D1311" s="115" t="s">
        <v>424</v>
      </c>
      <c r="E1311" s="115" t="s">
        <v>260</v>
      </c>
      <c r="F1311" s="115" t="s">
        <v>298</v>
      </c>
      <c r="G1311" s="115" t="s">
        <v>301</v>
      </c>
      <c r="H1311" s="115"/>
      <c r="I1311" s="203">
        <v>62.8</v>
      </c>
    </row>
    <row r="1312" spans="1:9" s="116" customFormat="1" ht="30.75" customHeight="1">
      <c r="A1312" s="210" t="s">
        <v>943</v>
      </c>
      <c r="B1312" s="172" t="s">
        <v>152</v>
      </c>
      <c r="C1312" s="105" t="s">
        <v>241</v>
      </c>
      <c r="D1312" s="115" t="s">
        <v>424</v>
      </c>
      <c r="E1312" s="115" t="s">
        <v>260</v>
      </c>
      <c r="F1312" s="115" t="s">
        <v>298</v>
      </c>
      <c r="G1312" s="115" t="s">
        <v>440</v>
      </c>
      <c r="H1312" s="115"/>
      <c r="I1312" s="203">
        <v>62.8</v>
      </c>
    </row>
    <row r="1313" spans="1:9" ht="18" customHeight="1">
      <c r="A1313" s="210" t="s">
        <v>396</v>
      </c>
      <c r="B1313" s="172" t="s">
        <v>152</v>
      </c>
      <c r="C1313" s="105" t="s">
        <v>241</v>
      </c>
      <c r="D1313" s="115" t="s">
        <v>424</v>
      </c>
      <c r="E1313" s="115" t="s">
        <v>260</v>
      </c>
      <c r="F1313" s="115" t="s">
        <v>298</v>
      </c>
      <c r="G1313" s="115" t="s">
        <v>440</v>
      </c>
      <c r="H1313" s="115">
        <v>610</v>
      </c>
      <c r="I1313" s="203">
        <v>62.8</v>
      </c>
    </row>
    <row r="1314" spans="1:9" s="143" customFormat="1" ht="45" customHeight="1">
      <c r="A1314" s="212" t="s">
        <v>944</v>
      </c>
      <c r="B1314" s="170" t="s">
        <v>152</v>
      </c>
      <c r="C1314" s="103" t="s">
        <v>241</v>
      </c>
      <c r="D1314" s="121" t="s">
        <v>424</v>
      </c>
      <c r="E1314" s="121" t="s">
        <v>262</v>
      </c>
      <c r="F1314" s="121" t="s">
        <v>300</v>
      </c>
      <c r="G1314" s="121" t="s">
        <v>301</v>
      </c>
      <c r="H1314" s="121"/>
      <c r="I1314" s="201">
        <v>20.9</v>
      </c>
    </row>
    <row r="1315" spans="1:9" ht="45" customHeight="1">
      <c r="A1315" s="210" t="s">
        <v>442</v>
      </c>
      <c r="B1315" s="172" t="s">
        <v>152</v>
      </c>
      <c r="C1315" s="105" t="s">
        <v>241</v>
      </c>
      <c r="D1315" s="115" t="s">
        <v>424</v>
      </c>
      <c r="E1315" s="115" t="s">
        <v>262</v>
      </c>
      <c r="F1315" s="115" t="s">
        <v>298</v>
      </c>
      <c r="G1315" s="115" t="s">
        <v>301</v>
      </c>
      <c r="H1315" s="115"/>
      <c r="I1315" s="203">
        <v>20.9</v>
      </c>
    </row>
    <row r="1316" spans="1:9" s="143" customFormat="1" ht="43.5" customHeight="1">
      <c r="A1316" s="210" t="s">
        <v>443</v>
      </c>
      <c r="B1316" s="172" t="s">
        <v>152</v>
      </c>
      <c r="C1316" s="105" t="s">
        <v>241</v>
      </c>
      <c r="D1316" s="115" t="s">
        <v>424</v>
      </c>
      <c r="E1316" s="115" t="s">
        <v>262</v>
      </c>
      <c r="F1316" s="115" t="s">
        <v>298</v>
      </c>
      <c r="G1316" s="115" t="s">
        <v>444</v>
      </c>
      <c r="H1316" s="115"/>
      <c r="I1316" s="203">
        <v>20.9</v>
      </c>
    </row>
    <row r="1317" spans="1:9" ht="16.5" customHeight="1">
      <c r="A1317" s="210" t="s">
        <v>396</v>
      </c>
      <c r="B1317" s="172" t="s">
        <v>152</v>
      </c>
      <c r="C1317" s="105" t="s">
        <v>241</v>
      </c>
      <c r="D1317" s="115" t="s">
        <v>424</v>
      </c>
      <c r="E1317" s="115" t="s">
        <v>262</v>
      </c>
      <c r="F1317" s="115" t="s">
        <v>298</v>
      </c>
      <c r="G1317" s="115" t="s">
        <v>444</v>
      </c>
      <c r="H1317" s="115">
        <v>610</v>
      </c>
      <c r="I1317" s="203">
        <v>20.9</v>
      </c>
    </row>
    <row r="1318" spans="1:9" ht="30.75" customHeight="1">
      <c r="A1318" s="169" t="s">
        <v>155</v>
      </c>
      <c r="B1318" s="170" t="s">
        <v>156</v>
      </c>
      <c r="C1318" s="103"/>
      <c r="D1318" s="103"/>
      <c r="E1318" s="103"/>
      <c r="F1318" s="103"/>
      <c r="G1318" s="103"/>
      <c r="H1318" s="139"/>
      <c r="I1318" s="201">
        <v>5341</v>
      </c>
    </row>
    <row r="1319" spans="1:9" ht="18" customHeight="1">
      <c r="A1319" s="169" t="s">
        <v>162</v>
      </c>
      <c r="B1319" s="170" t="s">
        <v>156</v>
      </c>
      <c r="C1319" s="103" t="s">
        <v>163</v>
      </c>
      <c r="D1319" s="103"/>
      <c r="E1319" s="103"/>
      <c r="F1319" s="103"/>
      <c r="G1319" s="103"/>
      <c r="H1319" s="139"/>
      <c r="I1319" s="201">
        <v>5341</v>
      </c>
    </row>
    <row r="1320" spans="1:9" ht="33" customHeight="1">
      <c r="A1320" s="217" t="s">
        <v>172</v>
      </c>
      <c r="B1320" s="170" t="s">
        <v>156</v>
      </c>
      <c r="C1320" s="103" t="s">
        <v>173</v>
      </c>
      <c r="D1320" s="103"/>
      <c r="E1320" s="103"/>
      <c r="F1320" s="103"/>
      <c r="G1320" s="103"/>
      <c r="H1320" s="139"/>
      <c r="I1320" s="201">
        <v>5326</v>
      </c>
    </row>
    <row r="1321" spans="1:9" ht="30" customHeight="1">
      <c r="A1321" s="169" t="s">
        <v>785</v>
      </c>
      <c r="B1321" s="170" t="s">
        <v>156</v>
      </c>
      <c r="C1321" s="103" t="s">
        <v>173</v>
      </c>
      <c r="D1321" s="103" t="s">
        <v>786</v>
      </c>
      <c r="E1321" s="103" t="s">
        <v>299</v>
      </c>
      <c r="F1321" s="103" t="s">
        <v>300</v>
      </c>
      <c r="G1321" s="103" t="s">
        <v>301</v>
      </c>
      <c r="H1321" s="139"/>
      <c r="I1321" s="201">
        <v>5326</v>
      </c>
    </row>
    <row r="1322" spans="1:9" ht="31.5" customHeight="1">
      <c r="A1322" s="212" t="s">
        <v>957</v>
      </c>
      <c r="B1322" s="170" t="s">
        <v>156</v>
      </c>
      <c r="C1322" s="103" t="s">
        <v>173</v>
      </c>
      <c r="D1322" s="121" t="s">
        <v>786</v>
      </c>
      <c r="E1322" s="121" t="s">
        <v>262</v>
      </c>
      <c r="F1322" s="121" t="s">
        <v>300</v>
      </c>
      <c r="G1322" s="121" t="s">
        <v>301</v>
      </c>
      <c r="H1322" s="121"/>
      <c r="I1322" s="201">
        <v>3430.9</v>
      </c>
    </row>
    <row r="1323" spans="1:9" ht="18" customHeight="1">
      <c r="A1323" s="173" t="s">
        <v>788</v>
      </c>
      <c r="B1323" s="172" t="s">
        <v>156</v>
      </c>
      <c r="C1323" s="105" t="s">
        <v>173</v>
      </c>
      <c r="D1323" s="105" t="s">
        <v>786</v>
      </c>
      <c r="E1323" s="105" t="s">
        <v>262</v>
      </c>
      <c r="F1323" s="105" t="s">
        <v>298</v>
      </c>
      <c r="G1323" s="105" t="s">
        <v>301</v>
      </c>
      <c r="H1323" s="119"/>
      <c r="I1323" s="203">
        <v>3430.9</v>
      </c>
    </row>
    <row r="1324" spans="1:9" ht="23.25" customHeight="1" hidden="1">
      <c r="A1324" s="173" t="s">
        <v>928</v>
      </c>
      <c r="B1324" s="172" t="s">
        <v>156</v>
      </c>
      <c r="C1324" s="105" t="s">
        <v>173</v>
      </c>
      <c r="D1324" s="105" t="s">
        <v>786</v>
      </c>
      <c r="E1324" s="105" t="s">
        <v>262</v>
      </c>
      <c r="F1324" s="105" t="s">
        <v>298</v>
      </c>
      <c r="G1324" s="105" t="s">
        <v>794</v>
      </c>
      <c r="H1324" s="119"/>
      <c r="I1324" s="203">
        <v>0</v>
      </c>
    </row>
    <row r="1325" spans="1:9" ht="24" customHeight="1" hidden="1">
      <c r="A1325" s="173" t="s">
        <v>352</v>
      </c>
      <c r="B1325" s="172" t="s">
        <v>156</v>
      </c>
      <c r="C1325" s="105" t="s">
        <v>173</v>
      </c>
      <c r="D1325" s="105" t="s">
        <v>786</v>
      </c>
      <c r="E1325" s="105" t="s">
        <v>262</v>
      </c>
      <c r="F1325" s="105" t="s">
        <v>298</v>
      </c>
      <c r="G1325" s="105" t="s">
        <v>794</v>
      </c>
      <c r="H1325" s="119">
        <v>120</v>
      </c>
      <c r="I1325" s="203"/>
    </row>
    <row r="1326" spans="1:9" ht="20.25" customHeight="1">
      <c r="A1326" s="173" t="s">
        <v>789</v>
      </c>
      <c r="B1326" s="172" t="s">
        <v>156</v>
      </c>
      <c r="C1326" s="105" t="s">
        <v>173</v>
      </c>
      <c r="D1326" s="105" t="s">
        <v>786</v>
      </c>
      <c r="E1326" s="105" t="s">
        <v>262</v>
      </c>
      <c r="F1326" s="105" t="s">
        <v>298</v>
      </c>
      <c r="G1326" s="105" t="s">
        <v>790</v>
      </c>
      <c r="H1326" s="119"/>
      <c r="I1326" s="203">
        <v>1800.7</v>
      </c>
    </row>
    <row r="1327" spans="1:9" ht="18" customHeight="1">
      <c r="A1327" s="173" t="s">
        <v>352</v>
      </c>
      <c r="B1327" s="172" t="s">
        <v>156</v>
      </c>
      <c r="C1327" s="105" t="s">
        <v>173</v>
      </c>
      <c r="D1327" s="105" t="s">
        <v>786</v>
      </c>
      <c r="E1327" s="105" t="s">
        <v>262</v>
      </c>
      <c r="F1327" s="105" t="s">
        <v>298</v>
      </c>
      <c r="G1327" s="105" t="s">
        <v>790</v>
      </c>
      <c r="H1327" s="119">
        <v>120</v>
      </c>
      <c r="I1327" s="203">
        <v>1541.3000000000002</v>
      </c>
    </row>
    <row r="1328" spans="1:9" ht="29.25" customHeight="1">
      <c r="A1328" s="173" t="s">
        <v>311</v>
      </c>
      <c r="B1328" s="172" t="s">
        <v>156</v>
      </c>
      <c r="C1328" s="105" t="s">
        <v>173</v>
      </c>
      <c r="D1328" s="105" t="s">
        <v>786</v>
      </c>
      <c r="E1328" s="105" t="s">
        <v>262</v>
      </c>
      <c r="F1328" s="105" t="s">
        <v>298</v>
      </c>
      <c r="G1328" s="105" t="s">
        <v>790</v>
      </c>
      <c r="H1328" s="119">
        <v>240</v>
      </c>
      <c r="I1328" s="203">
        <v>259.1</v>
      </c>
    </row>
    <row r="1329" spans="1:9" ht="18" customHeight="1">
      <c r="A1329" s="173" t="s">
        <v>387</v>
      </c>
      <c r="B1329" s="172" t="s">
        <v>156</v>
      </c>
      <c r="C1329" s="105" t="s">
        <v>173</v>
      </c>
      <c r="D1329" s="105" t="s">
        <v>786</v>
      </c>
      <c r="E1329" s="105" t="s">
        <v>262</v>
      </c>
      <c r="F1329" s="105" t="s">
        <v>298</v>
      </c>
      <c r="G1329" s="105" t="s">
        <v>790</v>
      </c>
      <c r="H1329" s="119">
        <v>850</v>
      </c>
      <c r="I1329" s="203">
        <v>0.3</v>
      </c>
    </row>
    <row r="1330" spans="1:9" ht="43.5" customHeight="1">
      <c r="A1330" s="173" t="s">
        <v>799</v>
      </c>
      <c r="B1330" s="172" t="s">
        <v>156</v>
      </c>
      <c r="C1330" s="105" t="s">
        <v>173</v>
      </c>
      <c r="D1330" s="105" t="s">
        <v>786</v>
      </c>
      <c r="E1330" s="105" t="s">
        <v>262</v>
      </c>
      <c r="F1330" s="105" t="s">
        <v>298</v>
      </c>
      <c r="G1330" s="105" t="s">
        <v>800</v>
      </c>
      <c r="H1330" s="119"/>
      <c r="I1330" s="203">
        <v>470.59999999999997</v>
      </c>
    </row>
    <row r="1331" spans="1:9" ht="20.25" customHeight="1">
      <c r="A1331" s="173" t="s">
        <v>352</v>
      </c>
      <c r="B1331" s="172" t="s">
        <v>156</v>
      </c>
      <c r="C1331" s="105" t="s">
        <v>173</v>
      </c>
      <c r="D1331" s="105" t="s">
        <v>786</v>
      </c>
      <c r="E1331" s="105" t="s">
        <v>262</v>
      </c>
      <c r="F1331" s="105" t="s">
        <v>298</v>
      </c>
      <c r="G1331" s="105" t="s">
        <v>800</v>
      </c>
      <c r="H1331" s="119">
        <v>120</v>
      </c>
      <c r="I1331" s="203">
        <v>470.59999999999997</v>
      </c>
    </row>
    <row r="1332" spans="1:9" ht="47.25" customHeight="1">
      <c r="A1332" s="173" t="s">
        <v>883</v>
      </c>
      <c r="B1332" s="172" t="s">
        <v>156</v>
      </c>
      <c r="C1332" s="105" t="s">
        <v>173</v>
      </c>
      <c r="D1332" s="105" t="s">
        <v>786</v>
      </c>
      <c r="E1332" s="105" t="s">
        <v>262</v>
      </c>
      <c r="F1332" s="105" t="s">
        <v>298</v>
      </c>
      <c r="G1332" s="105" t="s">
        <v>818</v>
      </c>
      <c r="H1332" s="126"/>
      <c r="I1332" s="203">
        <v>1159.6</v>
      </c>
    </row>
    <row r="1333" spans="1:9" ht="19.5" customHeight="1">
      <c r="A1333" s="173" t="s">
        <v>352</v>
      </c>
      <c r="B1333" s="172" t="s">
        <v>156</v>
      </c>
      <c r="C1333" s="105" t="s">
        <v>173</v>
      </c>
      <c r="D1333" s="105" t="s">
        <v>786</v>
      </c>
      <c r="E1333" s="105" t="s">
        <v>262</v>
      </c>
      <c r="F1333" s="105" t="s">
        <v>298</v>
      </c>
      <c r="G1333" s="105" t="s">
        <v>818</v>
      </c>
      <c r="H1333" s="126">
        <v>120</v>
      </c>
      <c r="I1333" s="203">
        <v>1159.6</v>
      </c>
    </row>
    <row r="1334" spans="1:9" ht="31.5" customHeight="1">
      <c r="A1334" s="212" t="s">
        <v>819</v>
      </c>
      <c r="B1334" s="170" t="s">
        <v>156</v>
      </c>
      <c r="C1334" s="103" t="s">
        <v>173</v>
      </c>
      <c r="D1334" s="121" t="s">
        <v>786</v>
      </c>
      <c r="E1334" s="121" t="s">
        <v>263</v>
      </c>
      <c r="F1334" s="121" t="s">
        <v>300</v>
      </c>
      <c r="G1334" s="121" t="s">
        <v>301</v>
      </c>
      <c r="H1334" s="121"/>
      <c r="I1334" s="201">
        <v>1895.1</v>
      </c>
    </row>
    <row r="1335" spans="1:9" ht="17.25" customHeight="1">
      <c r="A1335" s="173" t="s">
        <v>788</v>
      </c>
      <c r="B1335" s="172" t="s">
        <v>156</v>
      </c>
      <c r="C1335" s="105" t="s">
        <v>173</v>
      </c>
      <c r="D1335" s="105" t="s">
        <v>786</v>
      </c>
      <c r="E1335" s="105" t="s">
        <v>263</v>
      </c>
      <c r="F1335" s="105" t="s">
        <v>298</v>
      </c>
      <c r="G1335" s="105" t="s">
        <v>301</v>
      </c>
      <c r="H1335" s="119"/>
      <c r="I1335" s="203">
        <v>1895.1</v>
      </c>
    </row>
    <row r="1336" spans="1:9" ht="21" customHeight="1">
      <c r="A1336" s="173" t="s">
        <v>789</v>
      </c>
      <c r="B1336" s="172" t="s">
        <v>156</v>
      </c>
      <c r="C1336" s="105" t="s">
        <v>173</v>
      </c>
      <c r="D1336" s="105" t="s">
        <v>786</v>
      </c>
      <c r="E1336" s="105" t="s">
        <v>263</v>
      </c>
      <c r="F1336" s="105" t="s">
        <v>298</v>
      </c>
      <c r="G1336" s="105" t="s">
        <v>790</v>
      </c>
      <c r="H1336" s="119"/>
      <c r="I1336" s="203">
        <v>1895.1</v>
      </c>
    </row>
    <row r="1337" spans="1:9" ht="20.25" customHeight="1">
      <c r="A1337" s="173" t="s">
        <v>352</v>
      </c>
      <c r="B1337" s="172" t="s">
        <v>156</v>
      </c>
      <c r="C1337" s="105" t="s">
        <v>173</v>
      </c>
      <c r="D1337" s="105" t="s">
        <v>786</v>
      </c>
      <c r="E1337" s="105" t="s">
        <v>263</v>
      </c>
      <c r="F1337" s="105" t="s">
        <v>298</v>
      </c>
      <c r="G1337" s="105" t="s">
        <v>790</v>
      </c>
      <c r="H1337" s="119">
        <v>120</v>
      </c>
      <c r="I1337" s="203">
        <v>1895.1</v>
      </c>
    </row>
    <row r="1338" spans="1:9" s="120" customFormat="1" ht="17.25" customHeight="1">
      <c r="A1338" s="169" t="s">
        <v>176</v>
      </c>
      <c r="B1338" s="170" t="s">
        <v>156</v>
      </c>
      <c r="C1338" s="103" t="s">
        <v>177</v>
      </c>
      <c r="D1338" s="121"/>
      <c r="E1338" s="121"/>
      <c r="F1338" s="121"/>
      <c r="G1338" s="121"/>
      <c r="H1338" s="121"/>
      <c r="I1338" s="201">
        <v>15</v>
      </c>
    </row>
    <row r="1339" spans="1:9" s="120" customFormat="1" ht="57" customHeight="1">
      <c r="A1339" s="169" t="s">
        <v>678</v>
      </c>
      <c r="B1339" s="170" t="s">
        <v>156</v>
      </c>
      <c r="C1339" s="103" t="s">
        <v>177</v>
      </c>
      <c r="D1339" s="121" t="s">
        <v>679</v>
      </c>
      <c r="E1339" s="121" t="s">
        <v>299</v>
      </c>
      <c r="F1339" s="121" t="s">
        <v>300</v>
      </c>
      <c r="G1339" s="121" t="s">
        <v>301</v>
      </c>
      <c r="H1339" s="121"/>
      <c r="I1339" s="201">
        <v>15</v>
      </c>
    </row>
    <row r="1340" spans="1:9" s="120" customFormat="1" ht="28.5" customHeight="1">
      <c r="A1340" s="212" t="s">
        <v>680</v>
      </c>
      <c r="B1340" s="170" t="s">
        <v>156</v>
      </c>
      <c r="C1340" s="103" t="s">
        <v>177</v>
      </c>
      <c r="D1340" s="121" t="s">
        <v>679</v>
      </c>
      <c r="E1340" s="121" t="s">
        <v>258</v>
      </c>
      <c r="F1340" s="121" t="s">
        <v>300</v>
      </c>
      <c r="G1340" s="121" t="s">
        <v>301</v>
      </c>
      <c r="H1340" s="121"/>
      <c r="I1340" s="201">
        <v>15</v>
      </c>
    </row>
    <row r="1341" spans="1:9" s="116" customFormat="1" ht="32.25" customHeight="1">
      <c r="A1341" s="210" t="s">
        <v>686</v>
      </c>
      <c r="B1341" s="172" t="s">
        <v>156</v>
      </c>
      <c r="C1341" s="105" t="s">
        <v>177</v>
      </c>
      <c r="D1341" s="115" t="s">
        <v>679</v>
      </c>
      <c r="E1341" s="115" t="s">
        <v>258</v>
      </c>
      <c r="F1341" s="115" t="s">
        <v>381</v>
      </c>
      <c r="G1341" s="115" t="s">
        <v>301</v>
      </c>
      <c r="H1341" s="115"/>
      <c r="I1341" s="203">
        <v>15</v>
      </c>
    </row>
    <row r="1342" spans="1:9" s="116" customFormat="1" ht="31.5" customHeight="1">
      <c r="A1342" s="210" t="s">
        <v>687</v>
      </c>
      <c r="B1342" s="172" t="s">
        <v>156</v>
      </c>
      <c r="C1342" s="105" t="s">
        <v>177</v>
      </c>
      <c r="D1342" s="115" t="s">
        <v>679</v>
      </c>
      <c r="E1342" s="115" t="s">
        <v>258</v>
      </c>
      <c r="F1342" s="115" t="s">
        <v>381</v>
      </c>
      <c r="G1342" s="115" t="s">
        <v>688</v>
      </c>
      <c r="H1342" s="115"/>
      <c r="I1342" s="203">
        <v>15</v>
      </c>
    </row>
    <row r="1343" spans="1:9" s="116" customFormat="1" ht="31.5" customHeight="1">
      <c r="A1343" s="173" t="s">
        <v>311</v>
      </c>
      <c r="B1343" s="172" t="s">
        <v>156</v>
      </c>
      <c r="C1343" s="105" t="s">
        <v>177</v>
      </c>
      <c r="D1343" s="115" t="s">
        <v>679</v>
      </c>
      <c r="E1343" s="115" t="s">
        <v>258</v>
      </c>
      <c r="F1343" s="115" t="s">
        <v>381</v>
      </c>
      <c r="G1343" s="115" t="s">
        <v>688</v>
      </c>
      <c r="H1343" s="115">
        <v>240</v>
      </c>
      <c r="I1343" s="203">
        <v>15</v>
      </c>
    </row>
    <row r="1344" spans="1:9" ht="15" customHeight="1">
      <c r="A1344" s="217" t="s">
        <v>254</v>
      </c>
      <c r="B1344" s="170"/>
      <c r="C1344" s="103"/>
      <c r="D1344" s="594"/>
      <c r="E1344" s="594"/>
      <c r="F1344" s="594"/>
      <c r="G1344" s="594"/>
      <c r="H1344" s="139"/>
      <c r="I1344" s="201">
        <v>2697026.7999999993</v>
      </c>
    </row>
  </sheetData>
  <sheetProtection/>
  <autoFilter ref="A12:I1344"/>
  <mergeCells count="3">
    <mergeCell ref="A8:H8"/>
    <mergeCell ref="D11:G11"/>
    <mergeCell ref="D1344:G1344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2017-12-21T10:58:19Z</dcterms:modified>
  <cp:category/>
  <cp:version/>
  <cp:contentType/>
  <cp:contentStatus/>
</cp:coreProperties>
</file>