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externalReferences>
    <externalReference r:id="rId4"/>
  </externalReferences>
  <definedNames>
    <definedName name="_xlnm.Print_Area" localSheetId="0">'2017'!$A$1:$F$44</definedName>
  </definedNames>
  <calcPr fullCalcOnLoad="1"/>
</workbook>
</file>

<file path=xl/sharedStrings.xml><?xml version="1.0" encoding="utf-8"?>
<sst xmlns="http://schemas.openxmlformats.org/spreadsheetml/2006/main" count="71" uniqueCount="71">
  <si>
    <t>Код бюджетной классификации</t>
  </si>
  <si>
    <t>1 00 00000 00 0000 000</t>
  </si>
  <si>
    <t>1 01 00000 00 0000 000</t>
  </si>
  <si>
    <t>НАЛОГИ НА ПРИБЫЛЬ, ДОХОДЫ</t>
  </si>
  <si>
    <t>1 06 00000 00 0000 000</t>
  </si>
  <si>
    <t>НАЛОГИ НА ИМУЩЕСТВО</t>
  </si>
  <si>
    <t>1 08 00000 00 0000 000</t>
  </si>
  <si>
    <t xml:space="preserve">1 11 05000 00 0000 120 </t>
  </si>
  <si>
    <t>1 11 00000 00 0000 000</t>
  </si>
  <si>
    <t>ПРОЧИЕ НЕНАЛОГОВЫЕ ДОХОДЫ</t>
  </si>
  <si>
    <t>2 00 00000 00 0000 000</t>
  </si>
  <si>
    <t>БЕЗВОЗМЕЗДНЫЕ ПОСТУПЛЕНИЯ</t>
  </si>
  <si>
    <t>ВСЕГО ДОХОДОВ:</t>
  </si>
  <si>
    <t xml:space="preserve">1 13 00000 00 0000 000 </t>
  </si>
  <si>
    <t>1 14 00000 00 0000 000</t>
  </si>
  <si>
    <t xml:space="preserve">   МО «Усть-Лужское сельское поселение» </t>
  </si>
  <si>
    <t xml:space="preserve">ПРОГНОЗИРУЕМЫЕ </t>
  </si>
  <si>
    <t>Источник доходов</t>
  </si>
  <si>
    <t>Сумма, (тыс.руб.)</t>
  </si>
  <si>
    <t>Доходы от продажи земельных участков, находящихся в собственности поселений</t>
  </si>
  <si>
    <t>Земельный налог</t>
  </si>
  <si>
    <t>НАЛОГОВЫЕ И НЕНАЛОГОВЫЕ ДОХОДЫ</t>
  </si>
  <si>
    <t>ДОХОДЫ ОТ ПРОДАЖИ МАТЕРИАЛЬНЫХ И НЕМАТЕРИАЛЬНЫХ АКТИВОВ</t>
  </si>
  <si>
    <t>Налог на имущество физических лиц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</si>
  <si>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</si>
  <si>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>1 06 01000 00 0000 110</t>
  </si>
  <si>
    <t>1 06 06000 00 0000 110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</si>
  <si>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</si>
  <si>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</si>
  <si>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Налог на доходы физических лиц (10%)</t>
  </si>
  <si>
    <t>ГОСУДАРСТВЕННАЯ ПОШЛИНА, СБОРЫ</t>
  </si>
  <si>
    <t xml:space="preserve">1 11 05013 10 0000 120 </t>
  </si>
  <si>
    <t>1 14 06025 10 0000 430</t>
  </si>
  <si>
    <t>1 16 51040 02 0000 140</t>
  </si>
  <si>
    <t>Денежные взыскания (штрафы), установленные субъектами Российской Федерации за несоблюдение муниципальных правовых актов, зачисляемые в бюджеты поселения</t>
  </si>
  <si>
    <t>1 17 05050 10 0000 180</t>
  </si>
  <si>
    <t>1 01 02000 01 0000 110</t>
  </si>
  <si>
    <t>1 03 00000 00 0000 000</t>
  </si>
  <si>
    <t>1 03 02000 01 0000 100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</si>
  <si>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</si>
  <si>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</si>
  <si>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</si>
  <si>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</si>
  <si>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отислений в местные бюджеты</t>
  </si>
  <si>
    <t>1 03 02250 01 0000 110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</si>
  <si>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</si>
  <si>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отислений в местные бюджеты</t>
  </si>
  <si>
    <t>ДОХОДЫ ОТ ИСПОЛЬЗОВАНИЯ ИМУЩЕСТВА, НАХОДЯЩЕГОСЯ В ГОСУДАРСТВЕННОЙ И МУНИЦИПАЛЬНОЙ СОБСТВЕННОСТИ</t>
  </si>
  <si>
    <t>НАЛОГИ НА ТОВАРЫ (РАБОТЫ,УСЛУГИ), РЕАЛИЗУЕМЫЕ НА ТЕРРИТОРИИ РФ</t>
  </si>
  <si>
    <t>Акцизы по подакцизным товарам (продукции), производимым на территории РФ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</si>
  <si>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</si>
  <si>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</si>
  <si>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</si>
  <si>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</si>
  <si>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</si>
  <si>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1 14 02000 00 0000 000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</si>
  <si>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</si>
  <si>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</si>
  <si>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</si>
  <si>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1 11 09000 00 0000 120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</si>
  <si>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 имущества бюджетных и автономных учреждений, а также имущества государтсвенных  и муниципальных унитарных 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</si>
  <si>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</si>
  <si>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Приложение  1</t>
  </si>
  <si>
    <t xml:space="preserve"> к  решению Совета депутатов</t>
  </si>
  <si>
    <t>2019 год</t>
  </si>
  <si>
    <t>2020 годы</t>
  </si>
  <si>
    <t>2020 год</t>
  </si>
  <si>
    <t>поступления доходов в  бюджет муниципального образования «Усть-Лужское сельское поселение» по кодам видов доходов</t>
  </si>
  <si>
    <t>на 2019 год и на плановый период 2020 и 2021 годов</t>
  </si>
  <si>
    <t>2021 год</t>
  </si>
  <si>
    <t>от 14.12.2018 № 279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</si>
</sst>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_р_."/>
  </numFmts>
  <fonts count="47">
    <font>
      <sz val="10"/>
      <name val="Arial"/>
      <family val="0"/>
    </font>
    <font>
      <sz val="13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189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89" fontId="3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3" fontId="3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left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wrapText="1"/>
    </xf>
    <xf numFmtId="194" fontId="5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89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189" fontId="3" fillId="0" borderId="12" xfId="0" applyNumberFormat="1" applyFont="1" applyFill="1" applyBorder="1" applyAlignment="1">
      <alignment horizontal="center" vertical="center" wrapText="1"/>
    </xf>
    <xf numFmtId="18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32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Downloads\&#1055;&#1088;&#1080;&#1083;&#1086;&#1078;&#1077;&#1085;&#1080;&#1077;%202%20%20&#1041;&#1077;&#1079;&#1074;&#1086;&#1079;&#1084;&#1077;&#1079;&#1076;&#1085;&#1099;&#1077;%20&#1087;&#1086;&#1089;&#1090;&#1091;&#1087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C12">
            <v>7555.5</v>
          </cell>
          <cell r="E12">
            <v>2506.4</v>
          </cell>
          <cell r="F12">
            <v>2112.7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PageLayoutView="0" workbookViewId="0" topLeftCell="A1">
      <selection activeCell="F4" sqref="F4"/>
    </sheetView>
  </sheetViews>
  <sheetFormatPr defaultColWidth="9.140625" defaultRowHeight="12.75" outlineLevelRow="1"/>
  <cols>
    <col min="1" max="1" width="25.00390625" style="6" customWidth="1"/>
    <col min="2" max="2" width="69.00390625" style="6" customWidth="1"/>
    <col min="3" max="3" width="11.28125" style="6" customWidth="1"/>
    <col min="4" max="4" width="0" style="6" hidden="1" customWidth="1"/>
    <col min="5" max="5" width="9.7109375" style="6" customWidth="1"/>
    <col min="6" max="6" width="11.8515625" style="6" customWidth="1"/>
    <col min="7" max="8" width="9.140625" style="6" customWidth="1"/>
    <col min="9" max="9" width="7.7109375" style="6" customWidth="1"/>
    <col min="10" max="16384" width="9.140625" style="6" customWidth="1"/>
  </cols>
  <sheetData>
    <row r="1" spans="2:6" ht="15" customHeight="1">
      <c r="B1" s="5"/>
      <c r="E1" s="28" t="s">
        <v>62</v>
      </c>
      <c r="F1" s="28"/>
    </row>
    <row r="2" spans="2:6" ht="15" customHeight="1">
      <c r="B2" s="5"/>
      <c r="F2" s="7" t="s">
        <v>63</v>
      </c>
    </row>
    <row r="3" spans="2:6" ht="16.5">
      <c r="B3" s="5"/>
      <c r="F3" s="7" t="s">
        <v>15</v>
      </c>
    </row>
    <row r="4" spans="1:6" ht="14.25" customHeight="1">
      <c r="A4" s="5"/>
      <c r="B4" s="5"/>
      <c r="F4" s="7" t="s">
        <v>70</v>
      </c>
    </row>
    <row r="5" spans="1:3" ht="14.25" customHeight="1">
      <c r="A5" s="5"/>
      <c r="B5" s="5"/>
      <c r="C5" s="8"/>
    </row>
    <row r="6" spans="1:3" ht="16.5">
      <c r="A6" s="32" t="s">
        <v>16</v>
      </c>
      <c r="B6" s="32"/>
      <c r="C6" s="32"/>
    </row>
    <row r="7" spans="1:3" ht="30.75" customHeight="1">
      <c r="A7" s="33" t="s">
        <v>67</v>
      </c>
      <c r="B7" s="33"/>
      <c r="C7" s="33"/>
    </row>
    <row r="8" spans="1:3" ht="16.5">
      <c r="A8" s="32" t="s">
        <v>68</v>
      </c>
      <c r="B8" s="32"/>
      <c r="C8" s="32"/>
    </row>
    <row r="9" spans="1:6" ht="16.5" customHeight="1">
      <c r="A9" s="29" t="s">
        <v>0</v>
      </c>
      <c r="B9" s="31" t="s">
        <v>17</v>
      </c>
      <c r="C9" s="27" t="s">
        <v>18</v>
      </c>
      <c r="D9" s="27"/>
      <c r="E9" s="27"/>
      <c r="F9" s="27"/>
    </row>
    <row r="10" spans="1:6" ht="31.5">
      <c r="A10" s="30"/>
      <c r="B10" s="31"/>
      <c r="C10" s="9" t="s">
        <v>64</v>
      </c>
      <c r="D10" s="9" t="s">
        <v>65</v>
      </c>
      <c r="E10" s="9" t="s">
        <v>66</v>
      </c>
      <c r="F10" s="9" t="s">
        <v>69</v>
      </c>
    </row>
    <row r="11" spans="1:6" ht="16.5">
      <c r="A11" s="10">
        <v>1</v>
      </c>
      <c r="B11" s="10">
        <v>2</v>
      </c>
      <c r="C11" s="11">
        <v>3</v>
      </c>
      <c r="D11" s="12">
        <f>C11/$C$11%</f>
        <v>100</v>
      </c>
      <c r="E11" s="11">
        <v>4</v>
      </c>
      <c r="F11" s="11">
        <v>5</v>
      </c>
    </row>
    <row r="12" spans="1:6" ht="16.5">
      <c r="A12" s="2" t="s">
        <v>1</v>
      </c>
      <c r="B12" s="13" t="s">
        <v>21</v>
      </c>
      <c r="C12" s="3">
        <f>SUM(C13,C21,C26,C31,C33,C24,C38,C37,C15)</f>
        <v>22879.4</v>
      </c>
      <c r="D12" s="12"/>
      <c r="E12" s="3">
        <f>SUM(E13,E21,E26,E31,E33,E24,E38,E37,E15)</f>
        <v>23784.4</v>
      </c>
      <c r="F12" s="3">
        <f>SUM(F13,F21,F26,F31,F33,F24,F38,F37,F15)</f>
        <v>24684.4</v>
      </c>
    </row>
    <row r="13" spans="1:6" ht="16.5">
      <c r="A13" s="14" t="s">
        <v>2</v>
      </c>
      <c r="B13" s="15" t="s">
        <v>3</v>
      </c>
      <c r="C13" s="3">
        <f>C14</f>
        <v>16300</v>
      </c>
      <c r="D13" s="12">
        <f>C13/$C$11%</f>
        <v>543333.3333333334</v>
      </c>
      <c r="E13" s="3">
        <f>E14</f>
        <v>17200</v>
      </c>
      <c r="F13" s="3">
        <f>F14</f>
        <v>18100</v>
      </c>
    </row>
    <row r="14" spans="1:6" ht="16.5">
      <c r="A14" s="14" t="s">
        <v>36</v>
      </c>
      <c r="B14" s="15" t="s">
        <v>29</v>
      </c>
      <c r="C14" s="1">
        <v>16300</v>
      </c>
      <c r="E14" s="1">
        <v>17200</v>
      </c>
      <c r="F14" s="1">
        <v>18100</v>
      </c>
    </row>
    <row r="15" spans="1:6" ht="31.5">
      <c r="A15" s="14" t="s">
        <v>37</v>
      </c>
      <c r="B15" s="16" t="s">
        <v>48</v>
      </c>
      <c r="C15" s="3">
        <f>C16</f>
        <v>2208</v>
      </c>
      <c r="E15" s="3">
        <f>E16</f>
        <v>2208</v>
      </c>
      <c r="F15" s="3">
        <f>F16</f>
        <v>2208</v>
      </c>
    </row>
    <row r="16" spans="1:6" ht="31.5">
      <c r="A16" s="17" t="s">
        <v>38</v>
      </c>
      <c r="B16" s="18" t="s">
        <v>49</v>
      </c>
      <c r="C16" s="1">
        <v>2208</v>
      </c>
      <c r="E16" s="1">
        <v>2208</v>
      </c>
      <c r="F16" s="1">
        <v>2208</v>
      </c>
    </row>
    <row r="17" spans="1:6" ht="78.75" hidden="1" outlineLevel="1">
      <c r="A17" s="14" t="s">
        <v>39</v>
      </c>
      <c r="B17" s="16" t="s">
        <v>41</v>
      </c>
      <c r="C17" s="1"/>
      <c r="E17" s="1"/>
      <c r="F17" s="1"/>
    </row>
    <row r="18" spans="1:6" ht="64.5" customHeight="1" hidden="1" outlineLevel="1">
      <c r="A18" s="14" t="s">
        <v>40</v>
      </c>
      <c r="B18" s="16" t="s">
        <v>42</v>
      </c>
      <c r="C18" s="1"/>
      <c r="E18" s="1"/>
      <c r="F18" s="1"/>
    </row>
    <row r="19" spans="1:6" ht="48" customHeight="1" hidden="1" outlineLevel="1">
      <c r="A19" s="14" t="s">
        <v>44</v>
      </c>
      <c r="B19" s="16" t="s">
        <v>43</v>
      </c>
      <c r="C19" s="1"/>
      <c r="E19" s="1"/>
      <c r="F19" s="1"/>
    </row>
    <row r="20" spans="1:6" ht="48.75" customHeight="1" hidden="1" outlineLevel="1">
      <c r="A20" s="14" t="s">
        <v>45</v>
      </c>
      <c r="B20" s="16" t="s">
        <v>46</v>
      </c>
      <c r="C20" s="1"/>
      <c r="E20" s="1"/>
      <c r="F20" s="1"/>
    </row>
    <row r="21" spans="1:6" ht="16.5" collapsed="1">
      <c r="A21" s="14" t="s">
        <v>4</v>
      </c>
      <c r="B21" s="15" t="s">
        <v>5</v>
      </c>
      <c r="C21" s="3">
        <f>C22+C23</f>
        <v>3037</v>
      </c>
      <c r="D21" s="12">
        <f>C21/$C$11%</f>
        <v>101233.33333333334</v>
      </c>
      <c r="E21" s="3">
        <f>E22+E23</f>
        <v>3042</v>
      </c>
      <c r="F21" s="3">
        <f>F22+F23</f>
        <v>3042</v>
      </c>
    </row>
    <row r="22" spans="1:6" ht="16.5">
      <c r="A22" s="14" t="s">
        <v>25</v>
      </c>
      <c r="B22" s="15" t="s">
        <v>23</v>
      </c>
      <c r="C22" s="1">
        <v>252</v>
      </c>
      <c r="D22" s="12"/>
      <c r="E22" s="1">
        <v>252</v>
      </c>
      <c r="F22" s="1">
        <v>252</v>
      </c>
    </row>
    <row r="23" spans="1:6" ht="24" customHeight="1">
      <c r="A23" s="14" t="s">
        <v>26</v>
      </c>
      <c r="B23" s="15" t="s">
        <v>20</v>
      </c>
      <c r="C23" s="1">
        <v>2785</v>
      </c>
      <c r="E23" s="1">
        <v>2790</v>
      </c>
      <c r="F23" s="1">
        <v>2790</v>
      </c>
    </row>
    <row r="24" spans="1:6" ht="16.5">
      <c r="A24" s="14" t="s">
        <v>6</v>
      </c>
      <c r="B24" s="15" t="s">
        <v>30</v>
      </c>
      <c r="C24" s="3">
        <f>C25</f>
        <v>20</v>
      </c>
      <c r="D24" s="12">
        <f>C24/$C$11%</f>
        <v>666.6666666666667</v>
      </c>
      <c r="E24" s="3">
        <f>E25</f>
        <v>20</v>
      </c>
      <c r="F24" s="3">
        <f>F25</f>
        <v>20</v>
      </c>
    </row>
    <row r="25" spans="1:6" ht="30" customHeight="1">
      <c r="A25" s="14" t="s">
        <v>50</v>
      </c>
      <c r="B25" s="16" t="s">
        <v>51</v>
      </c>
      <c r="C25" s="1">
        <v>20</v>
      </c>
      <c r="D25" s="12"/>
      <c r="E25" s="1">
        <v>20</v>
      </c>
      <c r="F25" s="1">
        <v>20</v>
      </c>
    </row>
    <row r="26" spans="1:6" ht="56.25" customHeight="1">
      <c r="A26" s="14" t="s">
        <v>8</v>
      </c>
      <c r="B26" s="16" t="s">
        <v>47</v>
      </c>
      <c r="C26" s="3">
        <f>C29+C30</f>
        <v>1264.4</v>
      </c>
      <c r="D26" s="12">
        <f>C26/$C$11%</f>
        <v>42146.66666666667</v>
      </c>
      <c r="E26" s="3">
        <f>E29+E30</f>
        <v>1264.4</v>
      </c>
      <c r="F26" s="3">
        <f>F29+F30</f>
        <v>1264.4</v>
      </c>
    </row>
    <row r="27" spans="1:6" ht="94.5" hidden="1" outlineLevel="1">
      <c r="A27" s="14" t="s">
        <v>7</v>
      </c>
      <c r="B27" s="19" t="s">
        <v>27</v>
      </c>
      <c r="C27" s="1">
        <f>SUM(C28:C28)</f>
        <v>0</v>
      </c>
      <c r="D27" s="12">
        <f>C27/$C$11%</f>
        <v>0</v>
      </c>
      <c r="E27" s="1">
        <f>SUM(E28:E28)</f>
        <v>0</v>
      </c>
      <c r="F27" s="1">
        <f>SUM(F28:F28)</f>
        <v>0</v>
      </c>
    </row>
    <row r="28" spans="1:6" ht="63" hidden="1" outlineLevel="1">
      <c r="A28" s="14" t="s">
        <v>31</v>
      </c>
      <c r="B28" s="16" t="s">
        <v>24</v>
      </c>
      <c r="C28" s="1">
        <v>0</v>
      </c>
      <c r="D28" s="12">
        <f>C28/$C$11%</f>
        <v>0</v>
      </c>
      <c r="E28" s="1">
        <v>0</v>
      </c>
      <c r="F28" s="1">
        <v>0</v>
      </c>
    </row>
    <row r="29" spans="1:6" ht="87" customHeight="1" collapsed="1">
      <c r="A29" s="20" t="s">
        <v>58</v>
      </c>
      <c r="B29" s="16" t="s">
        <v>60</v>
      </c>
      <c r="C29" s="1">
        <f>1264.4-180</f>
        <v>1084.4</v>
      </c>
      <c r="D29" s="1">
        <f>1264.4-180</f>
        <v>1084.4</v>
      </c>
      <c r="E29" s="1">
        <f>1264.4-180</f>
        <v>1084.4</v>
      </c>
      <c r="F29" s="1">
        <f>1264.4-180</f>
        <v>1084.4</v>
      </c>
    </row>
    <row r="30" spans="1:6" ht="83.25" customHeight="1">
      <c r="A30" s="20" t="s">
        <v>59</v>
      </c>
      <c r="B30" s="16" t="s">
        <v>61</v>
      </c>
      <c r="C30" s="1">
        <v>180</v>
      </c>
      <c r="D30" s="1">
        <v>180</v>
      </c>
      <c r="E30" s="1">
        <v>180</v>
      </c>
      <c r="F30" s="1">
        <v>180</v>
      </c>
    </row>
    <row r="31" spans="1:6" ht="34.5" customHeight="1">
      <c r="A31" s="14" t="s">
        <v>13</v>
      </c>
      <c r="B31" s="21" t="s">
        <v>52</v>
      </c>
      <c r="C31" s="3">
        <v>50</v>
      </c>
      <c r="D31" s="3">
        <v>50</v>
      </c>
      <c r="E31" s="3">
        <v>50</v>
      </c>
      <c r="F31" s="3">
        <v>50</v>
      </c>
    </row>
    <row r="32" spans="1:6" ht="19.5" customHeight="1" hidden="1">
      <c r="A32" s="4" t="s">
        <v>53</v>
      </c>
      <c r="B32" s="22" t="s">
        <v>54</v>
      </c>
      <c r="C32" s="1">
        <v>100</v>
      </c>
      <c r="D32" s="12">
        <f aca="true" t="shared" si="0" ref="D32:D38">C32/$C$11%</f>
        <v>3333.3333333333335</v>
      </c>
      <c r="E32" s="1">
        <v>100</v>
      </c>
      <c r="F32" s="1">
        <v>100</v>
      </c>
    </row>
    <row r="33" spans="1:6" ht="34.5" customHeight="1" hidden="1">
      <c r="A33" s="14" t="s">
        <v>14</v>
      </c>
      <c r="B33" s="16" t="s">
        <v>22</v>
      </c>
      <c r="C33" s="3">
        <f>SUM(C34:C36)</f>
        <v>0</v>
      </c>
      <c r="D33" s="12">
        <f t="shared" si="0"/>
        <v>0</v>
      </c>
      <c r="E33" s="3">
        <f>SUM(E34:E36)</f>
        <v>0</v>
      </c>
      <c r="F33" s="3">
        <f>SUM(F34:F36)</f>
        <v>0</v>
      </c>
    </row>
    <row r="34" spans="1:6" ht="80.25" customHeight="1" hidden="1">
      <c r="A34" s="14" t="s">
        <v>55</v>
      </c>
      <c r="B34" s="16" t="s">
        <v>57</v>
      </c>
      <c r="C34" s="1"/>
      <c r="D34" s="12">
        <f t="shared" si="0"/>
        <v>0</v>
      </c>
      <c r="E34" s="1"/>
      <c r="F34" s="1"/>
    </row>
    <row r="35" spans="1:6" ht="30.75" customHeight="1" hidden="1">
      <c r="A35" s="14" t="s">
        <v>28</v>
      </c>
      <c r="B35" s="16" t="s">
        <v>56</v>
      </c>
      <c r="C35" s="1"/>
      <c r="D35" s="12">
        <f t="shared" si="0"/>
        <v>0</v>
      </c>
      <c r="E35" s="1"/>
      <c r="F35" s="1"/>
    </row>
    <row r="36" spans="1:6" ht="31.5" customHeight="1" hidden="1" outlineLevel="1">
      <c r="A36" s="14" t="s">
        <v>32</v>
      </c>
      <c r="B36" s="16" t="s">
        <v>19</v>
      </c>
      <c r="C36" s="1"/>
      <c r="D36" s="12">
        <f t="shared" si="0"/>
        <v>0</v>
      </c>
      <c r="E36" s="1"/>
      <c r="F36" s="1"/>
    </row>
    <row r="37" spans="1:6" ht="33.75" customHeight="1" hidden="1" collapsed="1">
      <c r="A37" s="14" t="s">
        <v>33</v>
      </c>
      <c r="B37" s="16" t="s">
        <v>34</v>
      </c>
      <c r="C37" s="1">
        <v>0</v>
      </c>
      <c r="D37" s="12"/>
      <c r="E37" s="1">
        <v>0</v>
      </c>
      <c r="F37" s="1">
        <v>0</v>
      </c>
    </row>
    <row r="38" spans="1:6" ht="18.75" customHeight="1" hidden="1">
      <c r="A38" s="14" t="s">
        <v>35</v>
      </c>
      <c r="B38" s="15" t="s">
        <v>9</v>
      </c>
      <c r="C38" s="1">
        <v>0</v>
      </c>
      <c r="D38" s="12">
        <f t="shared" si="0"/>
        <v>0</v>
      </c>
      <c r="E38" s="1">
        <v>0</v>
      </c>
      <c r="F38" s="1">
        <v>0</v>
      </c>
    </row>
    <row r="39" spans="1:6" ht="15.75" customHeight="1">
      <c r="A39" s="2" t="s">
        <v>10</v>
      </c>
      <c r="B39" s="2" t="s">
        <v>11</v>
      </c>
      <c r="C39" s="3">
        <f>'[1]Лист1'!$C$12</f>
        <v>7555.5</v>
      </c>
      <c r="D39" s="3">
        <f>'[1]Лист1'!$C$12</f>
        <v>7555.5</v>
      </c>
      <c r="E39" s="3">
        <f>'[1]Лист1'!$E$12</f>
        <v>2506.4</v>
      </c>
      <c r="F39" s="3">
        <f>'[1]Лист1'!$F$12</f>
        <v>2112.7</v>
      </c>
    </row>
    <row r="40" spans="1:6" ht="33" customHeight="1" hidden="1">
      <c r="A40" s="2"/>
      <c r="B40" s="23"/>
      <c r="C40" s="3"/>
      <c r="D40" s="12"/>
      <c r="E40" s="3"/>
      <c r="F40" s="3"/>
    </row>
    <row r="41" spans="1:6" ht="16.5" customHeight="1" hidden="1">
      <c r="A41" s="24"/>
      <c r="B41" s="23"/>
      <c r="C41" s="3"/>
      <c r="D41" s="12"/>
      <c r="E41" s="3"/>
      <c r="F41" s="3"/>
    </row>
    <row r="42" spans="1:6" ht="16.5" hidden="1">
      <c r="A42" s="24"/>
      <c r="B42" s="23"/>
      <c r="C42" s="3"/>
      <c r="D42" s="12"/>
      <c r="E42" s="3"/>
      <c r="F42" s="3"/>
    </row>
    <row r="43" spans="1:6" ht="35.25" customHeight="1" hidden="1">
      <c r="A43" s="2"/>
      <c r="B43" s="23"/>
      <c r="C43" s="3"/>
      <c r="D43" s="12"/>
      <c r="E43" s="3"/>
      <c r="F43" s="3"/>
    </row>
    <row r="44" spans="1:6" ht="26.25" customHeight="1">
      <c r="A44" s="25"/>
      <c r="B44" s="26" t="s">
        <v>12</v>
      </c>
      <c r="C44" s="3">
        <f>SUM(C12,C39)</f>
        <v>30434.9</v>
      </c>
      <c r="D44" s="12"/>
      <c r="E44" s="3">
        <f>SUM(E12,E39)</f>
        <v>26290.800000000003</v>
      </c>
      <c r="F44" s="3">
        <f>SUM(F12,F39)</f>
        <v>26797.100000000002</v>
      </c>
    </row>
  </sheetData>
  <sheetProtection/>
  <mergeCells count="7">
    <mergeCell ref="C9:F9"/>
    <mergeCell ref="E1:F1"/>
    <mergeCell ref="A9:A10"/>
    <mergeCell ref="B9:B10"/>
    <mergeCell ref="A6:C6"/>
    <mergeCell ref="A7:C7"/>
    <mergeCell ref="A8:C8"/>
  </mergeCells>
  <printOptions/>
  <pageMargins left="0.7874015748031497" right="0.3937007874015748" top="0.7874015748031497" bottom="0.1968503937007874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2018-12-10T13:14:29Z</cp:lastPrinted>
  <dcterms:created xsi:type="dcterms:W3CDTF">1996-10-08T23:32:33Z</dcterms:created>
  <dcterms:modified xsi:type="dcterms:W3CDTF">2018-12-20T13:10:17Z</dcterms:modified>
  <cp:category/>
  <cp:version/>
  <cp:contentType/>
  <cp:contentStatus/>
</cp:coreProperties>
</file>