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Большие Колпаны\Реш 70 от 15.12.2014 бюджет2015г\"/>
    </mc:Choice>
  </mc:AlternateContent>
  <bookViews>
    <workbookView xWindow="0" yWindow="0" windowWidth="28800" windowHeight="12435"/>
  </bookViews>
  <sheets>
    <sheet name="Прил 6.1 новое" sheetId="13" r:id="rId1"/>
  </sheets>
  <calcPr calcId="152511"/>
</workbook>
</file>

<file path=xl/calcChain.xml><?xml version="1.0" encoding="utf-8"?>
<calcChain xmlns="http://schemas.openxmlformats.org/spreadsheetml/2006/main">
  <c r="E112" i="13" l="1"/>
  <c r="E42" i="13" l="1"/>
  <c r="E126" i="13" l="1"/>
  <c r="E127" i="13" s="1"/>
  <c r="E125" i="13" s="1"/>
  <c r="E122" i="13"/>
  <c r="E124" i="13" s="1"/>
  <c r="E18" i="13"/>
  <c r="E20" i="13" s="1"/>
  <c r="E146" i="13"/>
  <c r="E145" i="13" s="1"/>
  <c r="E144" i="13" s="1"/>
  <c r="E143" i="13" s="1"/>
  <c r="E142" i="13" s="1"/>
  <c r="E140" i="13"/>
  <c r="E138" i="13"/>
  <c r="E132" i="13"/>
  <c r="E131" i="13" s="1"/>
  <c r="E130" i="13" s="1"/>
  <c r="E129" i="13" s="1"/>
  <c r="E128" i="13" s="1"/>
  <c r="E114" i="13"/>
  <c r="E107" i="13"/>
  <c r="E106" i="13" s="1"/>
  <c r="E105" i="13" s="1"/>
  <c r="E104" i="13" s="1"/>
  <c r="E102" i="13"/>
  <c r="E100" i="13"/>
  <c r="E98" i="13"/>
  <c r="E96" i="13"/>
  <c r="E94" i="13"/>
  <c r="E93" i="13" s="1"/>
  <c r="E89" i="13"/>
  <c r="E88" i="13" s="1"/>
  <c r="E87" i="13" s="1"/>
  <c r="E86" i="13" s="1"/>
  <c r="E84" i="13"/>
  <c r="E82" i="13"/>
  <c r="E80" i="13" s="1"/>
  <c r="E79" i="13" s="1"/>
  <c r="E76" i="13"/>
  <c r="E75" i="13" s="1"/>
  <c r="E74" i="13" s="1"/>
  <c r="E73" i="13" s="1"/>
  <c r="E72" i="13" s="1"/>
  <c r="E71" i="13" s="1"/>
  <c r="E69" i="13"/>
  <c r="E68" i="13" s="1"/>
  <c r="E67" i="13" s="1"/>
  <c r="E66" i="13" s="1"/>
  <c r="E64" i="13"/>
  <c r="E63" i="13" s="1"/>
  <c r="E62" i="13" s="1"/>
  <c r="E60" i="13"/>
  <c r="E58" i="13"/>
  <c r="E56" i="13"/>
  <c r="E55" i="13" s="1"/>
  <c r="E54" i="13" s="1"/>
  <c r="E53" i="13" s="1"/>
  <c r="E51" i="13"/>
  <c r="E49" i="13"/>
  <c r="E47" i="13"/>
  <c r="E45" i="13"/>
  <c r="E43" i="13"/>
  <c r="E41" i="13"/>
  <c r="E39" i="13"/>
  <c r="E21" i="13"/>
  <c r="E37" i="13"/>
  <c r="E35" i="13"/>
  <c r="E33" i="13"/>
  <c r="E31" i="13"/>
  <c r="E29" i="13"/>
  <c r="E27" i="13"/>
  <c r="E23" i="13"/>
  <c r="E22" i="13" s="1"/>
  <c r="E14" i="13"/>
  <c r="E12" i="13"/>
  <c r="E11" i="13" l="1"/>
  <c r="E137" i="13"/>
  <c r="E136" i="13" s="1"/>
  <c r="E135" i="13" s="1"/>
  <c r="E134" i="13" s="1"/>
  <c r="E26" i="13"/>
  <c r="E25" i="13" s="1"/>
  <c r="E110" i="13"/>
  <c r="E111" i="13"/>
  <c r="E17" i="13"/>
  <c r="E16" i="13" s="1"/>
  <c r="E10" i="13" s="1"/>
  <c r="E9" i="13" s="1"/>
  <c r="E92" i="13"/>
  <c r="E91" i="13" s="1"/>
  <c r="E81" i="13"/>
  <c r="E121" i="13"/>
  <c r="E120" i="13" s="1"/>
  <c r="E119" i="13" s="1"/>
  <c r="E118" i="13" s="1"/>
  <c r="E117" i="13" s="1"/>
  <c r="E109" i="13" l="1"/>
  <c r="E148" i="13" s="1"/>
  <c r="E116" i="13"/>
</calcChain>
</file>

<file path=xl/sharedStrings.xml><?xml version="1.0" encoding="utf-8"?>
<sst xmlns="http://schemas.openxmlformats.org/spreadsheetml/2006/main" count="551" uniqueCount="187">
  <si>
    <t>Итого расходов:</t>
  </si>
  <si>
    <t>Целевая статья</t>
  </si>
  <si>
    <t>Вид расхода</t>
  </si>
  <si>
    <t>Наименование</t>
  </si>
  <si>
    <t>000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</si>
  <si>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</si>
  <si>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</si>
  <si>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</si>
  <si>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</si>
  <si>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</si>
  <si>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</si>
  <si>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</si>
  <si>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деятельности подведомственных учреждений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</si>
  <si>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</si>
  <si>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</si>
  <si>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</si>
  <si>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</si>
  <si>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</si>
  <si>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</si>
  <si>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</si>
  <si>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</si>
  <si>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</si>
  <si>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</si>
  <si>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</si>
  <si>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</si>
  <si>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</si>
  <si>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</si>
  <si>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</si>
  <si>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Приложение  6,1</t>
  </si>
  <si>
    <t>Физическая культура и спорт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</si>
  <si>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</si>
  <si>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</si>
  <si>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Культура</t>
  </si>
  <si>
    <t>МКУК "Большеколпанский ЦКС и МП"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</si>
  <si>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</si>
  <si>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</si>
  <si>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</si>
  <si>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540</t>
  </si>
  <si>
    <t>Раздел, подраздел</t>
  </si>
  <si>
    <t>Прочая закупка товаров, работ и услуг для обеспечения государственных (муниципальных) нужд</t>
  </si>
  <si>
    <t>244</t>
  </si>
  <si>
    <t>Доплаты к пенсиям государственных служащих субъектов Российской Федерации и муниципальных служащих</t>
  </si>
  <si>
    <t>1001</t>
  </si>
  <si>
    <t>Массовый спорт</t>
  </si>
  <si>
    <t>1102</t>
  </si>
  <si>
    <t>Обеспечение деятельности подведомственных учреждений (ДК)</t>
  </si>
  <si>
    <t>0801</t>
  </si>
  <si>
    <t>Обеспечение деятельности подведомственных учреждений (БИБЛИОТЕКИ)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</si>
  <si>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</si>
  <si>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</si>
  <si>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</si>
  <si>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</si>
  <si>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0502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</si>
  <si>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</si>
  <si>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</si>
  <si>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 xml:space="preserve">Развитие культуры </t>
  </si>
  <si>
    <t xml:space="preserve">Обеспечение качественным жильем граждан </t>
  </si>
  <si>
    <t>Капитальный ремонт муниципального жилищного фонда</t>
  </si>
  <si>
    <t>Мероприятия в области жилищного хозяйства</t>
  </si>
  <si>
    <t>Обеспечение жильем и поддержка граждан, нуждающихся в улучшении жилищных условий</t>
  </si>
  <si>
    <t>Развитие инженерной и социальной инфраструктуры в районах массовой жилой застройки</t>
  </si>
  <si>
    <t>Уличное освещение</t>
  </si>
  <si>
    <t>0503</t>
  </si>
  <si>
    <t>Прочие мероприятия по благоустройству городских округов и поселений</t>
  </si>
  <si>
    <t>0409</t>
  </si>
  <si>
    <t>Дорожное хозяйство (дорожные фонды)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</si>
  <si>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</si>
  <si>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</si>
  <si>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</si>
  <si>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</si>
  <si>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0310</t>
  </si>
  <si>
    <t>Отдельные мероприятия в области информационно-коммуникационных технологий и связи</t>
  </si>
  <si>
    <t>0410</t>
  </si>
  <si>
    <t xml:space="preserve">Социально-экономическое развитие 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</si>
  <si>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</si>
  <si>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</si>
  <si>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0401</t>
  </si>
  <si>
    <t>0412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</si>
  <si>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</si>
  <si>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</si>
  <si>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</si>
  <si>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</si>
  <si>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</si>
  <si>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</si>
  <si>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Обеспечение деятельности подведомственных учреждений (ПРОЧИЕ)</t>
  </si>
  <si>
    <t>0505</t>
  </si>
  <si>
    <t xml:space="preserve">Устойчивое общественное развитие </t>
  </si>
  <si>
    <t xml:space="preserve">Молодежь 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</si>
  <si>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</si>
  <si>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</si>
  <si>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</si>
  <si>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</si>
  <si>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</si>
  <si>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</si>
  <si>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</si>
  <si>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</si>
  <si>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</si>
  <si>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</si>
  <si>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</si>
  <si>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</si>
  <si>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</si>
  <si>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</si>
  <si>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</si>
  <si>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</si>
  <si>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</si>
  <si>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</si>
  <si>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</si>
  <si>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</si>
  <si>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</si>
  <si>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</si>
  <si>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</si>
  <si>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</si>
  <si>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</si>
  <si>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</si>
  <si>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</si>
  <si>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</si>
  <si>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</si>
  <si>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</si>
  <si>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</si>
  <si>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</si>
  <si>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</si>
  <si>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</si>
  <si>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</si>
  <si>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</si>
  <si>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</si>
  <si>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</si>
  <si>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</si>
  <si>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</si>
  <si>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</si>
  <si>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</si>
  <si>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</si>
  <si>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</si>
  <si>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</si>
  <si>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</si>
  <si>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</si>
  <si>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</si>
  <si>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Развитие культуры и искусства </t>
  </si>
  <si>
    <t>Казенное учреждение по благоустройству</t>
  </si>
  <si>
    <t>243</t>
  </si>
  <si>
    <t>Закупка товаров, работ, услуг в целях капиитального ремонта государственного (муниципального) имущества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</si>
  <si>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2015 год </t>
  </si>
  <si>
    <t>62.9.1301</t>
  </si>
  <si>
    <t>Жилищный контроль</t>
  </si>
  <si>
    <t>71.2</t>
  </si>
  <si>
    <t>71.2.1509</t>
  </si>
  <si>
    <t>Обеспечение пожарной безопасности в населенных пунктах на территории Большеколпанского сельского  поселения</t>
  </si>
  <si>
    <t>71.2.1512</t>
  </si>
  <si>
    <t>71.3</t>
  </si>
  <si>
    <t>71.3.1560</t>
  </si>
  <si>
    <t>71.1</t>
  </si>
  <si>
    <t>71.1.1533</t>
  </si>
  <si>
    <t>62.9.1515</t>
  </si>
  <si>
    <t xml:space="preserve">Развитие и поддержка предпринимательства </t>
  </si>
  <si>
    <t>71.1.1551</t>
  </si>
  <si>
    <t>71.1.1518</t>
  </si>
  <si>
    <t>Проведение работ по установлению границ земельных участков"</t>
  </si>
  <si>
    <t xml:space="preserve">Переселение граждан из аварийного жилого фонда </t>
  </si>
  <si>
    <t>71.3.1521</t>
  </si>
  <si>
    <t>71.3.1520</t>
  </si>
  <si>
    <t>71.3.1522</t>
  </si>
  <si>
    <t>71.3.1538</t>
  </si>
  <si>
    <t>71.3.1542</t>
  </si>
  <si>
    <t>71.3.1541</t>
  </si>
  <si>
    <t>71.3.1553</t>
  </si>
  <si>
    <t>Проведение мероприятий по озеленению территории поселения</t>
  </si>
  <si>
    <t>71.3.1540</t>
  </si>
  <si>
    <t>71.3.1290</t>
  </si>
  <si>
    <t>71.5</t>
  </si>
  <si>
    <t>71.5.1566</t>
  </si>
  <si>
    <t>71.4</t>
  </si>
  <si>
    <t>71.4.1250</t>
  </si>
  <si>
    <t>71.4.1260</t>
  </si>
  <si>
    <t xml:space="preserve">Праздничные и иные зрелищные мероприятия </t>
  </si>
  <si>
    <t>71.4.1563</t>
  </si>
  <si>
    <t>62.9.1528</t>
  </si>
  <si>
    <t>71.5.1280</t>
  </si>
  <si>
    <t>71.5.1534</t>
  </si>
  <si>
    <t>Развитие муниципальной службы  в МО городских и сельских поселений</t>
  </si>
  <si>
    <t>Бюджет на 2015 год, тыс.руб.</t>
  </si>
  <si>
    <t>0000</t>
  </si>
  <si>
    <t>0500</t>
  </si>
  <si>
    <t>0800</t>
  </si>
  <si>
    <t>1100</t>
  </si>
  <si>
    <t>0700</t>
  </si>
  <si>
    <t>71.3.9602</t>
  </si>
  <si>
    <t>71.3.9502</t>
  </si>
  <si>
    <t>от "15" декабря 2014г.  №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</si>
</sst>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0_ ;\-#,##0.00\ 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 applyAlignment="1" applyProtection="1">
      <alignment vertical="center" wrapText="1"/>
      <protection locked="0"/>
    </xf>
    <xf numFmtId="164" fontId="2" fillId="0" borderId="2" xfId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49" fontId="3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Font="1" applyFill="1" applyBorder="1" applyAlignment="1" applyProtection="1">
      <alignment horizontal="center" vertical="center" wrapText="1"/>
      <protection locked="0"/>
    </xf>
    <xf numFmtId="49" fontId="7" fillId="7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49" fontId="5" fillId="7" borderId="1" xfId="0" applyNumberFormat="1" applyFont="1" applyFill="1" applyBorder="1" applyAlignment="1">
      <alignment horizontal="justify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166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2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164" fontId="5" fillId="6" borderId="2" xfId="1" applyFont="1" applyFill="1" applyBorder="1" applyAlignment="1" applyProtection="1">
      <alignment horizontal="center" vertical="center" wrapText="1"/>
      <protection locked="0"/>
    </xf>
    <xf numFmtId="164" fontId="5" fillId="7" borderId="2" xfId="1" applyFont="1" applyFill="1" applyBorder="1" applyAlignment="1" applyProtection="1">
      <alignment horizontal="center" vertical="center" wrapText="1"/>
      <protection locked="0"/>
    </xf>
    <xf numFmtId="166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64" fontId="5" fillId="3" borderId="2" xfId="1" applyFont="1" applyFill="1" applyBorder="1" applyAlignment="1" applyProtection="1">
      <alignment horizontal="center" vertical="center" wrapText="1"/>
      <protection locked="0"/>
    </xf>
    <xf numFmtId="164" fontId="5" fillId="0" borderId="2" xfId="1" applyFont="1" applyFill="1" applyBorder="1" applyAlignment="1" applyProtection="1">
      <alignment horizontal="center" vertical="center" wrapText="1"/>
      <protection locked="0"/>
    </xf>
    <xf numFmtId="2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justify" vertical="center" wrapText="1"/>
    </xf>
    <xf numFmtId="49" fontId="6" fillId="7" borderId="1" xfId="0" applyNumberFormat="1" applyFont="1" applyFill="1" applyBorder="1" applyAlignment="1">
      <alignment horizontal="justify" vertical="center" wrapText="1"/>
    </xf>
    <xf numFmtId="166" fontId="5" fillId="7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workbookViewId="0">
      <selection activeCell="A6" sqref="A6:E6"/>
    </sheetView>
  </sheetViews>
  <sheetFormatPr defaultRowHeight="12.75" x14ac:dyDescent="0.2"/>
  <cols>
    <col min="1" max="1" width="44.7109375" style="1" customWidth="1"/>
    <col min="2" max="2" width="13" style="1" customWidth="1"/>
    <col min="3" max="3" width="9.140625" style="1" customWidth="1"/>
    <col min="4" max="4" width="9.28515625" style="1" customWidth="1"/>
    <col min="5" max="5" width="19.5703125" style="1" customWidth="1"/>
    <col min="6" max="6" width="9.140625" style="1" customWidth="1"/>
    <col min="7" max="16384" width="9.140625" style="1"/>
  </cols>
  <sheetData>
    <row r="1" spans="1:18" ht="14.25" x14ac:dyDescent="0.2">
      <c r="C1" s="82" t="s">
        <v>28</v>
      </c>
      <c r="D1" s="82"/>
      <c r="E1" s="8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 x14ac:dyDescent="0.25">
      <c r="C2" s="83" t="s">
        <v>22</v>
      </c>
      <c r="D2" s="83"/>
      <c r="E2" s="8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">
      <c r="C3" s="84" t="s">
        <v>23</v>
      </c>
      <c r="D3" s="84"/>
      <c r="E3" s="8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 x14ac:dyDescent="0.25">
      <c r="C4" s="83" t="s">
        <v>186</v>
      </c>
      <c r="D4" s="83"/>
      <c r="E4" s="8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 customHeight="1" x14ac:dyDescent="0.2"/>
    <row r="6" spans="1:18" ht="99" customHeight="1" x14ac:dyDescent="0.2">
      <c r="A6" s="85" t="s">
        <v>140</v>
      </c>
      <c r="B6" s="85"/>
      <c r="C6" s="85"/>
      <c r="D6" s="85"/>
      <c r="E6" s="85"/>
      <c r="F6" s="8"/>
    </row>
    <row r="7" spans="1:18" ht="15" customHeight="1" x14ac:dyDescent="0.2">
      <c r="A7" s="86" t="s">
        <v>3</v>
      </c>
      <c r="B7" s="87" t="s">
        <v>1</v>
      </c>
      <c r="C7" s="87" t="s">
        <v>2</v>
      </c>
      <c r="D7" s="87" t="s">
        <v>38</v>
      </c>
      <c r="E7" s="87" t="s">
        <v>178</v>
      </c>
    </row>
    <row r="8" spans="1:18" ht="15" customHeight="1" x14ac:dyDescent="0.2">
      <c r="A8" s="86"/>
      <c r="B8" s="87"/>
      <c r="C8" s="87"/>
      <c r="D8" s="87"/>
      <c r="E8" s="87"/>
    </row>
    <row r="9" spans="1:18" ht="85.5" x14ac:dyDescent="0.2">
      <c r="A9" s="25" t="s">
        <v>98</v>
      </c>
      <c r="B9" s="26" t="s">
        <v>8</v>
      </c>
      <c r="C9" s="26" t="s">
        <v>6</v>
      </c>
      <c r="D9" s="26" t="s">
        <v>99</v>
      </c>
      <c r="E9" s="27">
        <f>E10</f>
        <v>12092.69</v>
      </c>
    </row>
    <row r="10" spans="1:18" ht="28.5" x14ac:dyDescent="0.2">
      <c r="A10" s="28" t="s">
        <v>91</v>
      </c>
      <c r="B10" s="29">
        <v>61</v>
      </c>
      <c r="C10" s="30" t="s">
        <v>4</v>
      </c>
      <c r="D10" s="30" t="s">
        <v>99</v>
      </c>
      <c r="E10" s="31">
        <f>E11+E16</f>
        <v>12092.69</v>
      </c>
    </row>
    <row r="11" spans="1:18" ht="42.75" x14ac:dyDescent="0.2">
      <c r="A11" s="32" t="s">
        <v>92</v>
      </c>
      <c r="B11" s="33" t="s">
        <v>93</v>
      </c>
      <c r="C11" s="33" t="s">
        <v>4</v>
      </c>
      <c r="D11" s="33" t="s">
        <v>99</v>
      </c>
      <c r="E11" s="34">
        <f>E12+E14</f>
        <v>9374.2000000000007</v>
      </c>
    </row>
    <row r="12" spans="1:18" ht="30" x14ac:dyDescent="0.2">
      <c r="A12" s="35" t="s">
        <v>94</v>
      </c>
      <c r="B12" s="36" t="s">
        <v>95</v>
      </c>
      <c r="C12" s="37" t="s">
        <v>4</v>
      </c>
      <c r="D12" s="37" t="s">
        <v>99</v>
      </c>
      <c r="E12" s="38">
        <f>E13</f>
        <v>7955.2</v>
      </c>
    </row>
    <row r="13" spans="1:18" ht="45" x14ac:dyDescent="0.2">
      <c r="A13" s="35" t="s">
        <v>96</v>
      </c>
      <c r="B13" s="36" t="s">
        <v>95</v>
      </c>
      <c r="C13" s="37" t="s">
        <v>97</v>
      </c>
      <c r="D13" s="37" t="s">
        <v>99</v>
      </c>
      <c r="E13" s="39">
        <v>7955.2</v>
      </c>
    </row>
    <row r="14" spans="1:18" ht="45" x14ac:dyDescent="0.2">
      <c r="A14" s="35" t="s">
        <v>9</v>
      </c>
      <c r="B14" s="40" t="s">
        <v>100</v>
      </c>
      <c r="C14" s="37" t="s">
        <v>4</v>
      </c>
      <c r="D14" s="37" t="s">
        <v>99</v>
      </c>
      <c r="E14" s="39">
        <f>E15</f>
        <v>1419</v>
      </c>
    </row>
    <row r="15" spans="1:18" ht="45" x14ac:dyDescent="0.2">
      <c r="A15" s="35" t="s">
        <v>96</v>
      </c>
      <c r="B15" s="40" t="s">
        <v>100</v>
      </c>
      <c r="C15" s="37" t="s">
        <v>97</v>
      </c>
      <c r="D15" s="37" t="s">
        <v>99</v>
      </c>
      <c r="E15" s="39">
        <v>1419</v>
      </c>
    </row>
    <row r="16" spans="1:18" ht="28.5" x14ac:dyDescent="0.2">
      <c r="A16" s="32" t="s">
        <v>109</v>
      </c>
      <c r="B16" s="41" t="s">
        <v>110</v>
      </c>
      <c r="C16" s="33" t="s">
        <v>4</v>
      </c>
      <c r="D16" s="33" t="s">
        <v>99</v>
      </c>
      <c r="E16" s="34">
        <f>E17</f>
        <v>2718.49</v>
      </c>
    </row>
    <row r="17" spans="1:5" ht="45" x14ac:dyDescent="0.2">
      <c r="A17" s="35" t="s">
        <v>101</v>
      </c>
      <c r="B17" s="40" t="s">
        <v>102</v>
      </c>
      <c r="C17" s="37" t="s">
        <v>4</v>
      </c>
      <c r="D17" s="37" t="s">
        <v>99</v>
      </c>
      <c r="E17" s="39">
        <f>E18+E19+E20</f>
        <v>2718.49</v>
      </c>
    </row>
    <row r="18" spans="1:5" ht="45" x14ac:dyDescent="0.2">
      <c r="A18" s="35" t="s">
        <v>96</v>
      </c>
      <c r="B18" s="40" t="s">
        <v>102</v>
      </c>
      <c r="C18" s="37" t="s">
        <v>97</v>
      </c>
      <c r="D18" s="37" t="s">
        <v>99</v>
      </c>
      <c r="E18" s="42">
        <f>790+239</f>
        <v>1029</v>
      </c>
    </row>
    <row r="19" spans="1:5" ht="45" x14ac:dyDescent="0.2">
      <c r="A19" s="43" t="s">
        <v>104</v>
      </c>
      <c r="B19" s="40" t="s">
        <v>102</v>
      </c>
      <c r="C19" s="44" t="s">
        <v>103</v>
      </c>
      <c r="D19" s="37" t="s">
        <v>99</v>
      </c>
      <c r="E19" s="38">
        <v>30</v>
      </c>
    </row>
    <row r="20" spans="1:5" ht="45" x14ac:dyDescent="0.2">
      <c r="A20" s="35" t="s">
        <v>39</v>
      </c>
      <c r="B20" s="40" t="s">
        <v>102</v>
      </c>
      <c r="C20" s="37" t="s">
        <v>40</v>
      </c>
      <c r="D20" s="37" t="s">
        <v>99</v>
      </c>
      <c r="E20" s="38">
        <f>2812.99-E18-E19-94.5</f>
        <v>1659.4899999999998</v>
      </c>
    </row>
    <row r="21" spans="1:5" ht="28.5" x14ac:dyDescent="0.2">
      <c r="A21" s="28" t="s">
        <v>91</v>
      </c>
      <c r="B21" s="29">
        <v>61</v>
      </c>
      <c r="C21" s="30" t="s">
        <v>4</v>
      </c>
      <c r="D21" s="30" t="s">
        <v>108</v>
      </c>
      <c r="E21" s="31">
        <f>E23</f>
        <v>30</v>
      </c>
    </row>
    <row r="22" spans="1:5" ht="28.5" x14ac:dyDescent="0.2">
      <c r="A22" s="25" t="s">
        <v>109</v>
      </c>
      <c r="B22" s="77" t="s">
        <v>110</v>
      </c>
      <c r="C22" s="12" t="s">
        <v>4</v>
      </c>
      <c r="D22" s="65" t="s">
        <v>108</v>
      </c>
      <c r="E22" s="54">
        <f>E23</f>
        <v>30</v>
      </c>
    </row>
    <row r="23" spans="1:5" ht="30" x14ac:dyDescent="0.2">
      <c r="A23" s="43" t="s">
        <v>7</v>
      </c>
      <c r="B23" s="36" t="s">
        <v>105</v>
      </c>
      <c r="C23" s="37" t="s">
        <v>4</v>
      </c>
      <c r="D23" s="37" t="s">
        <v>108</v>
      </c>
      <c r="E23" s="38">
        <f>E24</f>
        <v>30</v>
      </c>
    </row>
    <row r="24" spans="1:5" ht="75" x14ac:dyDescent="0.2">
      <c r="A24" s="43" t="s">
        <v>106</v>
      </c>
      <c r="B24" s="36" t="s">
        <v>105</v>
      </c>
      <c r="C24" s="37" t="s">
        <v>107</v>
      </c>
      <c r="D24" s="37" t="s">
        <v>108</v>
      </c>
      <c r="E24" s="38">
        <v>30</v>
      </c>
    </row>
    <row r="25" spans="1:5" ht="14.25" x14ac:dyDescent="0.2">
      <c r="A25" s="28" t="s">
        <v>11</v>
      </c>
      <c r="B25" s="29">
        <v>62</v>
      </c>
      <c r="C25" s="30" t="s">
        <v>4</v>
      </c>
      <c r="D25" s="30" t="s">
        <v>99</v>
      </c>
      <c r="E25" s="31">
        <f>E26</f>
        <v>473.94</v>
      </c>
    </row>
    <row r="26" spans="1:5" ht="15" x14ac:dyDescent="0.2">
      <c r="A26" s="78" t="s">
        <v>111</v>
      </c>
      <c r="B26" s="26" t="s">
        <v>112</v>
      </c>
      <c r="C26" s="26" t="s">
        <v>4</v>
      </c>
      <c r="D26" s="65" t="s">
        <v>99</v>
      </c>
      <c r="E26" s="27">
        <f>E29+E31+E33+E35+E37+E28</f>
        <v>473.94</v>
      </c>
    </row>
    <row r="27" spans="1:5" ht="15" x14ac:dyDescent="0.2">
      <c r="A27" s="46" t="s">
        <v>142</v>
      </c>
      <c r="B27" s="40" t="s">
        <v>141</v>
      </c>
      <c r="C27" s="37" t="s">
        <v>4</v>
      </c>
      <c r="D27" s="37" t="s">
        <v>99</v>
      </c>
      <c r="E27" s="38">
        <f>E28</f>
        <v>125.5</v>
      </c>
    </row>
    <row r="28" spans="1:5" ht="15" x14ac:dyDescent="0.2">
      <c r="A28" s="35" t="s">
        <v>114</v>
      </c>
      <c r="B28" s="40" t="s">
        <v>141</v>
      </c>
      <c r="C28" s="37" t="s">
        <v>37</v>
      </c>
      <c r="D28" s="37" t="s">
        <v>99</v>
      </c>
      <c r="E28" s="38">
        <v>125.5</v>
      </c>
    </row>
    <row r="29" spans="1:5" ht="30" x14ac:dyDescent="0.2">
      <c r="A29" s="47" t="s">
        <v>30</v>
      </c>
      <c r="B29" s="40" t="s">
        <v>113</v>
      </c>
      <c r="C29" s="37" t="s">
        <v>4</v>
      </c>
      <c r="D29" s="37" t="s">
        <v>99</v>
      </c>
      <c r="E29" s="38">
        <f>E30</f>
        <v>67.3</v>
      </c>
    </row>
    <row r="30" spans="1:5" ht="15" x14ac:dyDescent="0.2">
      <c r="A30" s="35" t="s">
        <v>114</v>
      </c>
      <c r="B30" s="40" t="s">
        <v>113</v>
      </c>
      <c r="C30" s="37" t="s">
        <v>37</v>
      </c>
      <c r="D30" s="37" t="s">
        <v>99</v>
      </c>
      <c r="E30" s="38">
        <v>67.3</v>
      </c>
    </row>
    <row r="31" spans="1:5" ht="45" x14ac:dyDescent="0.2">
      <c r="A31" s="47" t="s">
        <v>115</v>
      </c>
      <c r="B31" s="40" t="s">
        <v>116</v>
      </c>
      <c r="C31" s="37" t="s">
        <v>4</v>
      </c>
      <c r="D31" s="37" t="s">
        <v>99</v>
      </c>
      <c r="E31" s="38">
        <f>E32</f>
        <v>32.6</v>
      </c>
    </row>
    <row r="32" spans="1:5" ht="15" x14ac:dyDescent="0.2">
      <c r="A32" s="35" t="s">
        <v>114</v>
      </c>
      <c r="B32" s="40" t="s">
        <v>116</v>
      </c>
      <c r="C32" s="37" t="s">
        <v>37</v>
      </c>
      <c r="D32" s="37" t="s">
        <v>99</v>
      </c>
      <c r="E32" s="38">
        <v>32.6</v>
      </c>
    </row>
    <row r="33" spans="1:5" ht="30" x14ac:dyDescent="0.2">
      <c r="A33" s="47" t="s">
        <v>117</v>
      </c>
      <c r="B33" s="40" t="s">
        <v>118</v>
      </c>
      <c r="C33" s="37" t="s">
        <v>4</v>
      </c>
      <c r="D33" s="37" t="s">
        <v>99</v>
      </c>
      <c r="E33" s="38">
        <f>E34</f>
        <v>33.880000000000003</v>
      </c>
    </row>
    <row r="34" spans="1:5" ht="15" x14ac:dyDescent="0.2">
      <c r="A34" s="35" t="s">
        <v>114</v>
      </c>
      <c r="B34" s="40" t="s">
        <v>118</v>
      </c>
      <c r="C34" s="37" t="s">
        <v>37</v>
      </c>
      <c r="D34" s="37" t="s">
        <v>99</v>
      </c>
      <c r="E34" s="38">
        <v>33.880000000000003</v>
      </c>
    </row>
    <row r="35" spans="1:5" ht="30" x14ac:dyDescent="0.2">
      <c r="A35" s="48" t="s">
        <v>31</v>
      </c>
      <c r="B35" s="40" t="s">
        <v>119</v>
      </c>
      <c r="C35" s="44" t="s">
        <v>4</v>
      </c>
      <c r="D35" s="37" t="s">
        <v>99</v>
      </c>
      <c r="E35" s="39">
        <f>E36</f>
        <v>113</v>
      </c>
    </row>
    <row r="36" spans="1:5" ht="15" x14ac:dyDescent="0.2">
      <c r="A36" s="35" t="s">
        <v>114</v>
      </c>
      <c r="B36" s="40" t="s">
        <v>119</v>
      </c>
      <c r="C36" s="37" t="s">
        <v>37</v>
      </c>
      <c r="D36" s="37" t="s">
        <v>99</v>
      </c>
      <c r="E36" s="39">
        <v>113</v>
      </c>
    </row>
    <row r="37" spans="1:5" ht="15" x14ac:dyDescent="0.2">
      <c r="A37" s="47" t="s">
        <v>120</v>
      </c>
      <c r="B37" s="40" t="s">
        <v>121</v>
      </c>
      <c r="C37" s="37" t="s">
        <v>6</v>
      </c>
      <c r="D37" s="37" t="s">
        <v>99</v>
      </c>
      <c r="E37" s="38">
        <f>E38</f>
        <v>101.66</v>
      </c>
    </row>
    <row r="38" spans="1:5" ht="15" x14ac:dyDescent="0.2">
      <c r="A38" s="35" t="s">
        <v>114</v>
      </c>
      <c r="B38" s="40" t="s">
        <v>121</v>
      </c>
      <c r="C38" s="37" t="s">
        <v>37</v>
      </c>
      <c r="D38" s="37" t="s">
        <v>99</v>
      </c>
      <c r="E38" s="38">
        <v>101.66</v>
      </c>
    </row>
    <row r="39" spans="1:5" ht="15" x14ac:dyDescent="0.2">
      <c r="A39" s="76" t="s">
        <v>10</v>
      </c>
      <c r="B39" s="77" t="s">
        <v>122</v>
      </c>
      <c r="C39" s="65" t="s">
        <v>4</v>
      </c>
      <c r="D39" s="65" t="s">
        <v>124</v>
      </c>
      <c r="E39" s="27">
        <f>E40</f>
        <v>100</v>
      </c>
    </row>
    <row r="40" spans="1:5" ht="15" x14ac:dyDescent="0.2">
      <c r="A40" s="35" t="s">
        <v>123</v>
      </c>
      <c r="B40" s="40" t="s">
        <v>122</v>
      </c>
      <c r="C40" s="37" t="s">
        <v>34</v>
      </c>
      <c r="D40" s="37" t="s">
        <v>124</v>
      </c>
      <c r="E40" s="38">
        <v>100</v>
      </c>
    </row>
    <row r="41" spans="1:5" ht="30" x14ac:dyDescent="0.2">
      <c r="A41" s="76" t="s">
        <v>27</v>
      </c>
      <c r="B41" s="77" t="s">
        <v>125</v>
      </c>
      <c r="C41" s="65" t="s">
        <v>4</v>
      </c>
      <c r="D41" s="65" t="s">
        <v>80</v>
      </c>
      <c r="E41" s="27">
        <f>E42</f>
        <v>1238.1400000000001</v>
      </c>
    </row>
    <row r="42" spans="1:5" ht="45" x14ac:dyDescent="0.2">
      <c r="A42" s="35" t="s">
        <v>39</v>
      </c>
      <c r="B42" s="40" t="s">
        <v>125</v>
      </c>
      <c r="C42" s="37" t="s">
        <v>40</v>
      </c>
      <c r="D42" s="37" t="s">
        <v>80</v>
      </c>
      <c r="E42" s="38">
        <f>1293.14-55</f>
        <v>1238.1400000000001</v>
      </c>
    </row>
    <row r="43" spans="1:5" ht="30" x14ac:dyDescent="0.2">
      <c r="A43" s="76" t="s">
        <v>126</v>
      </c>
      <c r="B43" s="77" t="s">
        <v>127</v>
      </c>
      <c r="C43" s="65" t="s">
        <v>4</v>
      </c>
      <c r="D43" s="65" t="s">
        <v>80</v>
      </c>
      <c r="E43" s="27">
        <f>E44</f>
        <v>77</v>
      </c>
    </row>
    <row r="44" spans="1:5" ht="45" x14ac:dyDescent="0.2">
      <c r="A44" s="47" t="s">
        <v>39</v>
      </c>
      <c r="B44" s="40" t="s">
        <v>127</v>
      </c>
      <c r="C44" s="37" t="s">
        <v>40</v>
      </c>
      <c r="D44" s="37" t="s">
        <v>80</v>
      </c>
      <c r="E44" s="38">
        <v>77</v>
      </c>
    </row>
    <row r="45" spans="1:5" ht="45" x14ac:dyDescent="0.2">
      <c r="A45" s="79" t="s">
        <v>71</v>
      </c>
      <c r="B45" s="77" t="s">
        <v>151</v>
      </c>
      <c r="C45" s="65" t="s">
        <v>4</v>
      </c>
      <c r="D45" s="65" t="s">
        <v>72</v>
      </c>
      <c r="E45" s="80">
        <f>E46</f>
        <v>570.36</v>
      </c>
    </row>
    <row r="46" spans="1:5" ht="45" x14ac:dyDescent="0.2">
      <c r="A46" s="35" t="s">
        <v>39</v>
      </c>
      <c r="B46" s="40" t="s">
        <v>151</v>
      </c>
      <c r="C46" s="37" t="s">
        <v>40</v>
      </c>
      <c r="D46" s="37" t="s">
        <v>72</v>
      </c>
      <c r="E46" s="49">
        <v>570.36</v>
      </c>
    </row>
    <row r="47" spans="1:5" ht="45" x14ac:dyDescent="0.2">
      <c r="A47" s="79" t="s">
        <v>41</v>
      </c>
      <c r="B47" s="77" t="s">
        <v>174</v>
      </c>
      <c r="C47" s="65" t="s">
        <v>4</v>
      </c>
      <c r="D47" s="65" t="s">
        <v>42</v>
      </c>
      <c r="E47" s="27">
        <f>E48</f>
        <v>702</v>
      </c>
    </row>
    <row r="48" spans="1:5" ht="45" x14ac:dyDescent="0.2">
      <c r="A48" s="35" t="s">
        <v>134</v>
      </c>
      <c r="B48" s="40" t="s">
        <v>174</v>
      </c>
      <c r="C48" s="37" t="s">
        <v>135</v>
      </c>
      <c r="D48" s="37" t="s">
        <v>42</v>
      </c>
      <c r="E48" s="38">
        <v>702</v>
      </c>
    </row>
    <row r="49" spans="1:5" ht="75" x14ac:dyDescent="0.2">
      <c r="A49" s="76" t="s">
        <v>129</v>
      </c>
      <c r="B49" s="77" t="s">
        <v>130</v>
      </c>
      <c r="C49" s="65" t="s">
        <v>4</v>
      </c>
      <c r="D49" s="65" t="s">
        <v>131</v>
      </c>
      <c r="E49" s="27">
        <f>E50</f>
        <v>567</v>
      </c>
    </row>
    <row r="50" spans="1:5" ht="75" x14ac:dyDescent="0.2">
      <c r="A50" s="35" t="s">
        <v>106</v>
      </c>
      <c r="B50" s="36" t="s">
        <v>130</v>
      </c>
      <c r="C50" s="37" t="s">
        <v>97</v>
      </c>
      <c r="D50" s="37" t="s">
        <v>131</v>
      </c>
      <c r="E50" s="38">
        <v>567</v>
      </c>
    </row>
    <row r="51" spans="1:5" ht="30" x14ac:dyDescent="0.2">
      <c r="A51" s="81" t="s">
        <v>177</v>
      </c>
      <c r="B51" s="77" t="s">
        <v>132</v>
      </c>
      <c r="C51" s="65" t="s">
        <v>4</v>
      </c>
      <c r="D51" s="65" t="s">
        <v>80</v>
      </c>
      <c r="E51" s="27">
        <f>E52</f>
        <v>70</v>
      </c>
    </row>
    <row r="52" spans="1:5" ht="45" x14ac:dyDescent="0.2">
      <c r="A52" s="35" t="s">
        <v>39</v>
      </c>
      <c r="B52" s="40" t="s">
        <v>132</v>
      </c>
      <c r="C52" s="37" t="s">
        <v>40</v>
      </c>
      <c r="D52" s="37" t="s">
        <v>80</v>
      </c>
      <c r="E52" s="38">
        <v>70</v>
      </c>
    </row>
    <row r="53" spans="1:5" ht="28.5" x14ac:dyDescent="0.2">
      <c r="A53" s="53" t="s">
        <v>13</v>
      </c>
      <c r="B53" s="12" t="s">
        <v>5</v>
      </c>
      <c r="C53" s="12" t="s">
        <v>4</v>
      </c>
      <c r="D53" s="12" t="s">
        <v>77</v>
      </c>
      <c r="E53" s="54">
        <f>E54</f>
        <v>1860</v>
      </c>
    </row>
    <row r="54" spans="1:5" ht="15" x14ac:dyDescent="0.2">
      <c r="A54" s="28" t="s">
        <v>73</v>
      </c>
      <c r="B54" s="13">
        <v>71</v>
      </c>
      <c r="C54" s="15" t="s">
        <v>4</v>
      </c>
      <c r="D54" s="55" t="s">
        <v>77</v>
      </c>
      <c r="E54" s="56">
        <f>E55</f>
        <v>1860</v>
      </c>
    </row>
    <row r="55" spans="1:5" ht="28.5" x14ac:dyDescent="0.2">
      <c r="A55" s="45" t="s">
        <v>74</v>
      </c>
      <c r="B55" s="16" t="s">
        <v>149</v>
      </c>
      <c r="C55" s="16" t="s">
        <v>4</v>
      </c>
      <c r="D55" s="37" t="s">
        <v>77</v>
      </c>
      <c r="E55" s="38">
        <f>E56+E58+E60</f>
        <v>1860</v>
      </c>
    </row>
    <row r="56" spans="1:5" ht="30" x14ac:dyDescent="0.2">
      <c r="A56" s="50" t="s">
        <v>155</v>
      </c>
      <c r="B56" s="40" t="s">
        <v>154</v>
      </c>
      <c r="C56" s="37" t="s">
        <v>4</v>
      </c>
      <c r="D56" s="37" t="s">
        <v>77</v>
      </c>
      <c r="E56" s="38">
        <f>E57</f>
        <v>1770</v>
      </c>
    </row>
    <row r="57" spans="1:5" ht="45" x14ac:dyDescent="0.2">
      <c r="A57" s="35" t="s">
        <v>39</v>
      </c>
      <c r="B57" s="40" t="s">
        <v>154</v>
      </c>
      <c r="C57" s="37" t="s">
        <v>40</v>
      </c>
      <c r="D57" s="37" t="s">
        <v>77</v>
      </c>
      <c r="E57" s="38">
        <v>1770</v>
      </c>
    </row>
    <row r="58" spans="1:5" ht="45" x14ac:dyDescent="0.2">
      <c r="A58" s="52" t="s">
        <v>75</v>
      </c>
      <c r="B58" s="37" t="s">
        <v>150</v>
      </c>
      <c r="C58" s="37" t="s">
        <v>4</v>
      </c>
      <c r="D58" s="37" t="s">
        <v>76</v>
      </c>
      <c r="E58" s="38">
        <f>E59</f>
        <v>60</v>
      </c>
    </row>
    <row r="59" spans="1:5" ht="75" x14ac:dyDescent="0.2">
      <c r="A59" s="35" t="s">
        <v>106</v>
      </c>
      <c r="B59" s="37" t="s">
        <v>150</v>
      </c>
      <c r="C59" s="37" t="s">
        <v>107</v>
      </c>
      <c r="D59" s="37" t="s">
        <v>76</v>
      </c>
      <c r="E59" s="38">
        <v>60</v>
      </c>
    </row>
    <row r="60" spans="1:5" ht="15" x14ac:dyDescent="0.2">
      <c r="A60" s="50" t="s">
        <v>152</v>
      </c>
      <c r="B60" s="36" t="s">
        <v>153</v>
      </c>
      <c r="C60" s="37" t="s">
        <v>4</v>
      </c>
      <c r="D60" s="37" t="s">
        <v>77</v>
      </c>
      <c r="E60" s="38">
        <f>E61</f>
        <v>30</v>
      </c>
    </row>
    <row r="61" spans="1:5" ht="45" x14ac:dyDescent="0.2">
      <c r="A61" s="35" t="s">
        <v>39</v>
      </c>
      <c r="B61" s="36" t="s">
        <v>153</v>
      </c>
      <c r="C61" s="37" t="s">
        <v>40</v>
      </c>
      <c r="D61" s="37" t="s">
        <v>77</v>
      </c>
      <c r="E61" s="38">
        <v>30</v>
      </c>
    </row>
    <row r="62" spans="1:5" ht="15" x14ac:dyDescent="0.2">
      <c r="A62" s="28" t="s">
        <v>66</v>
      </c>
      <c r="B62" s="29">
        <v>71</v>
      </c>
      <c r="C62" s="30" t="s">
        <v>4</v>
      </c>
      <c r="D62" s="55" t="s">
        <v>69</v>
      </c>
      <c r="E62" s="31">
        <f>E63</f>
        <v>190</v>
      </c>
    </row>
    <row r="63" spans="1:5" ht="99.75" x14ac:dyDescent="0.2">
      <c r="A63" s="78" t="s">
        <v>67</v>
      </c>
      <c r="B63" s="26" t="s">
        <v>143</v>
      </c>
      <c r="C63" s="26" t="s">
        <v>4</v>
      </c>
      <c r="D63" s="65" t="s">
        <v>69</v>
      </c>
      <c r="E63" s="27">
        <f>E64</f>
        <v>190</v>
      </c>
    </row>
    <row r="64" spans="1:5" ht="45" x14ac:dyDescent="0.2">
      <c r="A64" s="43" t="s">
        <v>68</v>
      </c>
      <c r="B64" s="40" t="s">
        <v>144</v>
      </c>
      <c r="C64" s="37" t="s">
        <v>4</v>
      </c>
      <c r="D64" s="37" t="s">
        <v>69</v>
      </c>
      <c r="E64" s="38">
        <f>+E65</f>
        <v>190</v>
      </c>
    </row>
    <row r="65" spans="1:5" ht="45" x14ac:dyDescent="0.2">
      <c r="A65" s="35" t="s">
        <v>39</v>
      </c>
      <c r="B65" s="40" t="s">
        <v>144</v>
      </c>
      <c r="C65" s="37" t="s">
        <v>40</v>
      </c>
      <c r="D65" s="37" t="s">
        <v>69</v>
      </c>
      <c r="E65" s="38">
        <v>190</v>
      </c>
    </row>
    <row r="66" spans="1:5" ht="15" x14ac:dyDescent="0.2">
      <c r="A66" s="53" t="s">
        <v>24</v>
      </c>
      <c r="B66" s="26" t="s">
        <v>5</v>
      </c>
      <c r="C66" s="26" t="s">
        <v>4</v>
      </c>
      <c r="D66" s="65" t="s">
        <v>70</v>
      </c>
      <c r="E66" s="27">
        <f>E67</f>
        <v>348</v>
      </c>
    </row>
    <row r="67" spans="1:5" ht="15" x14ac:dyDescent="0.2">
      <c r="A67" s="28" t="s">
        <v>66</v>
      </c>
      <c r="B67" s="29">
        <v>71</v>
      </c>
      <c r="C67" s="30" t="s">
        <v>4</v>
      </c>
      <c r="D67" s="55" t="s">
        <v>70</v>
      </c>
      <c r="E67" s="31">
        <f>E68</f>
        <v>348</v>
      </c>
    </row>
    <row r="68" spans="1:5" ht="99.75" x14ac:dyDescent="0.2">
      <c r="A68" s="45" t="s">
        <v>67</v>
      </c>
      <c r="B68" s="33" t="s">
        <v>143</v>
      </c>
      <c r="C68" s="33" t="s">
        <v>4</v>
      </c>
      <c r="D68" s="37" t="s">
        <v>70</v>
      </c>
      <c r="E68" s="38">
        <f>E69</f>
        <v>348</v>
      </c>
    </row>
    <row r="69" spans="1:5" ht="45" x14ac:dyDescent="0.2">
      <c r="A69" s="50" t="s">
        <v>145</v>
      </c>
      <c r="B69" s="40" t="s">
        <v>146</v>
      </c>
      <c r="C69" s="37" t="s">
        <v>4</v>
      </c>
      <c r="D69" s="37" t="s">
        <v>70</v>
      </c>
      <c r="E69" s="38">
        <f>E70</f>
        <v>348</v>
      </c>
    </row>
    <row r="70" spans="1:5" ht="45" x14ac:dyDescent="0.2">
      <c r="A70" s="35" t="s">
        <v>39</v>
      </c>
      <c r="B70" s="40" t="s">
        <v>146</v>
      </c>
      <c r="C70" s="37" t="s">
        <v>40</v>
      </c>
      <c r="D70" s="37" t="s">
        <v>70</v>
      </c>
      <c r="E70" s="38">
        <v>348</v>
      </c>
    </row>
    <row r="71" spans="1:5" ht="31.5" x14ac:dyDescent="0.2">
      <c r="A71" s="24" t="s">
        <v>137</v>
      </c>
      <c r="B71" s="58" t="s">
        <v>133</v>
      </c>
      <c r="C71" s="59" t="s">
        <v>4</v>
      </c>
      <c r="D71" s="63" t="s">
        <v>179</v>
      </c>
      <c r="E71" s="60">
        <f>E72</f>
        <v>4978.74</v>
      </c>
    </row>
    <row r="72" spans="1:5" ht="15.75" x14ac:dyDescent="0.2">
      <c r="A72" s="17" t="s">
        <v>14</v>
      </c>
      <c r="B72" s="57" t="s">
        <v>5</v>
      </c>
      <c r="C72" s="57" t="s">
        <v>4</v>
      </c>
      <c r="D72" s="64" t="s">
        <v>180</v>
      </c>
      <c r="E72" s="61">
        <f>E73</f>
        <v>4978.74</v>
      </c>
    </row>
    <row r="73" spans="1:5" ht="28.5" x14ac:dyDescent="0.2">
      <c r="A73" s="53" t="s">
        <v>17</v>
      </c>
      <c r="B73" s="26" t="s">
        <v>5</v>
      </c>
      <c r="C73" s="26" t="s">
        <v>4</v>
      </c>
      <c r="D73" s="65" t="s">
        <v>85</v>
      </c>
      <c r="E73" s="27">
        <f>E74</f>
        <v>4978.74</v>
      </c>
    </row>
    <row r="74" spans="1:5" ht="71.25" x14ac:dyDescent="0.2">
      <c r="A74" s="28" t="s">
        <v>81</v>
      </c>
      <c r="B74" s="29">
        <v>71</v>
      </c>
      <c r="C74" s="30" t="s">
        <v>4</v>
      </c>
      <c r="D74" s="55" t="s">
        <v>85</v>
      </c>
      <c r="E74" s="31">
        <f>E75</f>
        <v>4978.74</v>
      </c>
    </row>
    <row r="75" spans="1:5" ht="42.75" x14ac:dyDescent="0.2">
      <c r="A75" s="45" t="s">
        <v>83</v>
      </c>
      <c r="B75" s="33" t="s">
        <v>147</v>
      </c>
      <c r="C75" s="33" t="s">
        <v>4</v>
      </c>
      <c r="D75" s="37" t="s">
        <v>85</v>
      </c>
      <c r="E75" s="34">
        <f>E76</f>
        <v>4978.74</v>
      </c>
    </row>
    <row r="76" spans="1:5" ht="30" x14ac:dyDescent="0.2">
      <c r="A76" s="35" t="s">
        <v>84</v>
      </c>
      <c r="B76" s="62" t="s">
        <v>166</v>
      </c>
      <c r="C76" s="37" t="s">
        <v>4</v>
      </c>
      <c r="D76" s="37" t="s">
        <v>85</v>
      </c>
      <c r="E76" s="38">
        <f>E77+E78</f>
        <v>4978.74</v>
      </c>
    </row>
    <row r="77" spans="1:5" ht="45" x14ac:dyDescent="0.2">
      <c r="A77" s="35" t="s">
        <v>48</v>
      </c>
      <c r="B77" s="62" t="s">
        <v>166</v>
      </c>
      <c r="C77" s="37" t="s">
        <v>49</v>
      </c>
      <c r="D77" s="37" t="s">
        <v>85</v>
      </c>
      <c r="E77" s="38">
        <v>3330.54</v>
      </c>
    </row>
    <row r="78" spans="1:5" ht="45" x14ac:dyDescent="0.2">
      <c r="A78" s="35" t="s">
        <v>39</v>
      </c>
      <c r="B78" s="62" t="s">
        <v>166</v>
      </c>
      <c r="C78" s="37" t="s">
        <v>40</v>
      </c>
      <c r="D78" s="37" t="s">
        <v>85</v>
      </c>
      <c r="E78" s="38">
        <v>1648.2</v>
      </c>
    </row>
    <row r="79" spans="1:5" ht="15" x14ac:dyDescent="0.2">
      <c r="A79" s="53" t="s">
        <v>15</v>
      </c>
      <c r="B79" s="26" t="s">
        <v>5</v>
      </c>
      <c r="C79" s="26" t="s">
        <v>4</v>
      </c>
      <c r="D79" s="65" t="s">
        <v>50</v>
      </c>
      <c r="E79" s="69">
        <f>E80</f>
        <v>997.27</v>
      </c>
    </row>
    <row r="80" spans="1:5" ht="28.5" x14ac:dyDescent="0.2">
      <c r="A80" s="28" t="s">
        <v>56</v>
      </c>
      <c r="B80" s="29">
        <v>71</v>
      </c>
      <c r="C80" s="30" t="s">
        <v>4</v>
      </c>
      <c r="D80" s="55" t="s">
        <v>50</v>
      </c>
      <c r="E80" s="70">
        <f>E82+E85</f>
        <v>997.27</v>
      </c>
    </row>
    <row r="81" spans="1:5" ht="42.75" x14ac:dyDescent="0.2">
      <c r="A81" s="45" t="s">
        <v>51</v>
      </c>
      <c r="B81" s="33" t="s">
        <v>147</v>
      </c>
      <c r="C81" s="33" t="s">
        <v>4</v>
      </c>
      <c r="D81" s="33" t="s">
        <v>50</v>
      </c>
      <c r="E81" s="71">
        <f>E82+E84</f>
        <v>997.27</v>
      </c>
    </row>
    <row r="82" spans="1:5" ht="30" x14ac:dyDescent="0.2">
      <c r="A82" s="47" t="s">
        <v>57</v>
      </c>
      <c r="B82" s="37" t="s">
        <v>158</v>
      </c>
      <c r="C82" s="37" t="s">
        <v>4</v>
      </c>
      <c r="D82" s="37" t="s">
        <v>50</v>
      </c>
      <c r="E82" s="49">
        <f>E83</f>
        <v>820</v>
      </c>
    </row>
    <row r="83" spans="1:5" ht="45" x14ac:dyDescent="0.2">
      <c r="A83" s="43" t="s">
        <v>139</v>
      </c>
      <c r="B83" s="7" t="s">
        <v>158</v>
      </c>
      <c r="C83" s="14" t="s">
        <v>138</v>
      </c>
      <c r="D83" s="37" t="s">
        <v>50</v>
      </c>
      <c r="E83" s="49">
        <v>820</v>
      </c>
    </row>
    <row r="84" spans="1:5" ht="15" x14ac:dyDescent="0.2">
      <c r="A84" s="48" t="s">
        <v>58</v>
      </c>
      <c r="B84" s="7" t="s">
        <v>157</v>
      </c>
      <c r="C84" s="14" t="s">
        <v>4</v>
      </c>
      <c r="D84" s="37" t="s">
        <v>50</v>
      </c>
      <c r="E84" s="51">
        <f>E85</f>
        <v>177.27</v>
      </c>
    </row>
    <row r="85" spans="1:5" ht="45" x14ac:dyDescent="0.2">
      <c r="A85" s="35" t="s">
        <v>39</v>
      </c>
      <c r="B85" s="7" t="s">
        <v>157</v>
      </c>
      <c r="C85" s="14" t="s">
        <v>40</v>
      </c>
      <c r="D85" s="37" t="s">
        <v>50</v>
      </c>
      <c r="E85" s="49">
        <v>177.27</v>
      </c>
    </row>
    <row r="86" spans="1:5" ht="15" x14ac:dyDescent="0.2">
      <c r="A86" s="53" t="s">
        <v>25</v>
      </c>
      <c r="B86" s="12" t="s">
        <v>5</v>
      </c>
      <c r="C86" s="12" t="s">
        <v>4</v>
      </c>
      <c r="D86" s="65" t="s">
        <v>52</v>
      </c>
      <c r="E86" s="27">
        <f>E87</f>
        <v>8</v>
      </c>
    </row>
    <row r="87" spans="1:5" ht="28.5" x14ac:dyDescent="0.2">
      <c r="A87" s="28" t="s">
        <v>56</v>
      </c>
      <c r="B87" s="13">
        <v>71</v>
      </c>
      <c r="C87" s="15" t="s">
        <v>4</v>
      </c>
      <c r="D87" s="55" t="s">
        <v>52</v>
      </c>
      <c r="E87" s="31">
        <f>E88</f>
        <v>8</v>
      </c>
    </row>
    <row r="88" spans="1:5" ht="42.75" x14ac:dyDescent="0.2">
      <c r="A88" s="45" t="s">
        <v>51</v>
      </c>
      <c r="B88" s="6" t="s">
        <v>147</v>
      </c>
      <c r="C88" s="16" t="s">
        <v>4</v>
      </c>
      <c r="D88" s="37" t="s">
        <v>52</v>
      </c>
      <c r="E88" s="34">
        <f>E89</f>
        <v>8</v>
      </c>
    </row>
    <row r="89" spans="1:5" ht="30" x14ac:dyDescent="0.2">
      <c r="A89" s="47" t="s">
        <v>26</v>
      </c>
      <c r="B89" s="7" t="s">
        <v>159</v>
      </c>
      <c r="C89" s="14" t="s">
        <v>4</v>
      </c>
      <c r="D89" s="37" t="s">
        <v>52</v>
      </c>
      <c r="E89" s="38">
        <f>E90</f>
        <v>8</v>
      </c>
    </row>
    <row r="90" spans="1:5" ht="45" x14ac:dyDescent="0.2">
      <c r="A90" s="35" t="s">
        <v>39</v>
      </c>
      <c r="B90" s="7" t="s">
        <v>159</v>
      </c>
      <c r="C90" s="14" t="s">
        <v>40</v>
      </c>
      <c r="D90" s="37" t="s">
        <v>52</v>
      </c>
      <c r="E90" s="38">
        <v>8</v>
      </c>
    </row>
    <row r="91" spans="1:5" ht="15.75" x14ac:dyDescent="0.2">
      <c r="A91" s="22" t="s">
        <v>16</v>
      </c>
      <c r="B91" s="12" t="s">
        <v>5</v>
      </c>
      <c r="C91" s="12" t="s">
        <v>4</v>
      </c>
      <c r="D91" s="65" t="s">
        <v>62</v>
      </c>
      <c r="E91" s="27">
        <f>E92</f>
        <v>7612.85</v>
      </c>
    </row>
    <row r="92" spans="1:5" ht="28.5" x14ac:dyDescent="0.2">
      <c r="A92" s="28" t="s">
        <v>56</v>
      </c>
      <c r="B92" s="13">
        <v>71</v>
      </c>
      <c r="C92" s="15" t="s">
        <v>4</v>
      </c>
      <c r="D92" s="55" t="s">
        <v>62</v>
      </c>
      <c r="E92" s="31">
        <f>E93</f>
        <v>7612.85</v>
      </c>
    </row>
    <row r="93" spans="1:5" ht="42.75" x14ac:dyDescent="0.2">
      <c r="A93" s="66" t="s">
        <v>60</v>
      </c>
      <c r="B93" s="6" t="s">
        <v>147</v>
      </c>
      <c r="C93" s="16" t="s">
        <v>4</v>
      </c>
      <c r="D93" s="37" t="s">
        <v>62</v>
      </c>
      <c r="E93" s="34">
        <f>E94+E96+E98+E100+E102</f>
        <v>7612.85</v>
      </c>
    </row>
    <row r="94" spans="1:5" ht="15" x14ac:dyDescent="0.2">
      <c r="A94" s="67" t="s">
        <v>61</v>
      </c>
      <c r="B94" s="5" t="s">
        <v>160</v>
      </c>
      <c r="C94" s="14" t="s">
        <v>4</v>
      </c>
      <c r="D94" s="37" t="s">
        <v>62</v>
      </c>
      <c r="E94" s="38">
        <f>E95</f>
        <v>900</v>
      </c>
    </row>
    <row r="95" spans="1:5" ht="45" x14ac:dyDescent="0.2">
      <c r="A95" s="35" t="s">
        <v>39</v>
      </c>
      <c r="B95" s="5" t="s">
        <v>160</v>
      </c>
      <c r="C95" s="14" t="s">
        <v>40</v>
      </c>
      <c r="D95" s="37" t="s">
        <v>62</v>
      </c>
      <c r="E95" s="38">
        <v>900</v>
      </c>
    </row>
    <row r="96" spans="1:5" ht="30" x14ac:dyDescent="0.2">
      <c r="A96" s="35" t="s">
        <v>164</v>
      </c>
      <c r="B96" s="5" t="s">
        <v>165</v>
      </c>
      <c r="C96" s="14" t="s">
        <v>4</v>
      </c>
      <c r="D96" s="37" t="s">
        <v>62</v>
      </c>
      <c r="E96" s="38">
        <f>E97</f>
        <v>66.099999999999994</v>
      </c>
    </row>
    <row r="97" spans="1:5" ht="45" x14ac:dyDescent="0.2">
      <c r="A97" s="35" t="s">
        <v>39</v>
      </c>
      <c r="B97" s="5" t="s">
        <v>165</v>
      </c>
      <c r="C97" s="14" t="s">
        <v>40</v>
      </c>
      <c r="D97" s="37" t="s">
        <v>62</v>
      </c>
      <c r="E97" s="38">
        <v>66.099999999999994</v>
      </c>
    </row>
    <row r="98" spans="1:5" ht="15" x14ac:dyDescent="0.2">
      <c r="A98" s="47" t="s">
        <v>128</v>
      </c>
      <c r="B98" s="5" t="s">
        <v>162</v>
      </c>
      <c r="C98" s="14" t="s">
        <v>4</v>
      </c>
      <c r="D98" s="37" t="s">
        <v>62</v>
      </c>
      <c r="E98" s="38">
        <f>E99</f>
        <v>78</v>
      </c>
    </row>
    <row r="99" spans="1:5" ht="45" x14ac:dyDescent="0.2">
      <c r="A99" s="35" t="s">
        <v>39</v>
      </c>
      <c r="B99" s="5" t="s">
        <v>162</v>
      </c>
      <c r="C99" s="14" t="s">
        <v>40</v>
      </c>
      <c r="D99" s="37" t="s">
        <v>62</v>
      </c>
      <c r="E99" s="38">
        <v>78</v>
      </c>
    </row>
    <row r="100" spans="1:5" ht="30" x14ac:dyDescent="0.2">
      <c r="A100" s="48" t="s">
        <v>63</v>
      </c>
      <c r="B100" s="5" t="s">
        <v>161</v>
      </c>
      <c r="C100" s="14" t="s">
        <v>4</v>
      </c>
      <c r="D100" s="37" t="s">
        <v>62</v>
      </c>
      <c r="E100" s="38">
        <f>E101</f>
        <v>5958.4</v>
      </c>
    </row>
    <row r="101" spans="1:5" ht="45" x14ac:dyDescent="0.2">
      <c r="A101" s="35" t="s">
        <v>39</v>
      </c>
      <c r="B101" s="5" t="s">
        <v>161</v>
      </c>
      <c r="C101" s="14" t="s">
        <v>40</v>
      </c>
      <c r="D101" s="37" t="s">
        <v>62</v>
      </c>
      <c r="E101" s="38">
        <v>5958.4</v>
      </c>
    </row>
    <row r="102" spans="1:5" ht="30" x14ac:dyDescent="0.2">
      <c r="A102" s="50" t="s">
        <v>82</v>
      </c>
      <c r="B102" s="40" t="s">
        <v>163</v>
      </c>
      <c r="C102" s="37" t="s">
        <v>4</v>
      </c>
      <c r="D102" s="37" t="s">
        <v>62</v>
      </c>
      <c r="E102" s="38">
        <f>E103</f>
        <v>610.35</v>
      </c>
    </row>
    <row r="103" spans="1:5" ht="45" x14ac:dyDescent="0.2">
      <c r="A103" s="35" t="s">
        <v>39</v>
      </c>
      <c r="B103" s="40" t="s">
        <v>163</v>
      </c>
      <c r="C103" s="37" t="s">
        <v>40</v>
      </c>
      <c r="D103" s="37" t="s">
        <v>62</v>
      </c>
      <c r="E103" s="38">
        <v>610.35</v>
      </c>
    </row>
    <row r="104" spans="1:5" ht="15" x14ac:dyDescent="0.2">
      <c r="A104" s="25" t="s">
        <v>65</v>
      </c>
      <c r="B104" s="26" t="s">
        <v>5</v>
      </c>
      <c r="C104" s="26" t="s">
        <v>4</v>
      </c>
      <c r="D104" s="65" t="s">
        <v>64</v>
      </c>
      <c r="E104" s="27">
        <f>E105</f>
        <v>12839.77</v>
      </c>
    </row>
    <row r="105" spans="1:5" ht="15" x14ac:dyDescent="0.2">
      <c r="A105" s="28" t="s">
        <v>73</v>
      </c>
      <c r="B105" s="29">
        <v>71</v>
      </c>
      <c r="C105" s="30" t="s">
        <v>4</v>
      </c>
      <c r="D105" s="55" t="s">
        <v>64</v>
      </c>
      <c r="E105" s="31">
        <f>E106</f>
        <v>12839.77</v>
      </c>
    </row>
    <row r="106" spans="1:5" ht="15" x14ac:dyDescent="0.2">
      <c r="A106" s="45" t="s">
        <v>78</v>
      </c>
      <c r="B106" s="33" t="s">
        <v>147</v>
      </c>
      <c r="C106" s="33" t="s">
        <v>4</v>
      </c>
      <c r="D106" s="37" t="s">
        <v>64</v>
      </c>
      <c r="E106" s="34">
        <f>E107</f>
        <v>12839.77</v>
      </c>
    </row>
    <row r="107" spans="1:5" ht="60" x14ac:dyDescent="0.2">
      <c r="A107" s="72" t="s">
        <v>79</v>
      </c>
      <c r="B107" s="37" t="s">
        <v>148</v>
      </c>
      <c r="C107" s="37" t="s">
        <v>4</v>
      </c>
      <c r="D107" s="37" t="s">
        <v>64</v>
      </c>
      <c r="E107" s="38">
        <f>E108</f>
        <v>12839.77</v>
      </c>
    </row>
    <row r="108" spans="1:5" ht="45" x14ac:dyDescent="0.2">
      <c r="A108" s="35" t="s">
        <v>39</v>
      </c>
      <c r="B108" s="37" t="s">
        <v>148</v>
      </c>
      <c r="C108" s="37" t="s">
        <v>40</v>
      </c>
      <c r="D108" s="37" t="s">
        <v>64</v>
      </c>
      <c r="E108" s="38">
        <v>12839.77</v>
      </c>
    </row>
    <row r="109" spans="1:5" ht="14.25" x14ac:dyDescent="0.2">
      <c r="A109" s="53" t="s">
        <v>15</v>
      </c>
      <c r="B109" s="26" t="s">
        <v>5</v>
      </c>
      <c r="C109" s="26" t="s">
        <v>4</v>
      </c>
      <c r="D109" s="26" t="s">
        <v>50</v>
      </c>
      <c r="E109" s="20">
        <f>E110</f>
        <v>55564.5</v>
      </c>
    </row>
    <row r="110" spans="1:5" ht="28.5" x14ac:dyDescent="0.2">
      <c r="A110" s="28" t="s">
        <v>56</v>
      </c>
      <c r="B110" s="29">
        <v>71</v>
      </c>
      <c r="C110" s="30" t="s">
        <v>4</v>
      </c>
      <c r="D110" s="30" t="s">
        <v>50</v>
      </c>
      <c r="E110" s="19">
        <f>E111</f>
        <v>55564.5</v>
      </c>
    </row>
    <row r="111" spans="1:5" ht="42.75" x14ac:dyDescent="0.2">
      <c r="A111" s="45" t="s">
        <v>59</v>
      </c>
      <c r="B111" s="33" t="s">
        <v>147</v>
      </c>
      <c r="C111" s="33" t="s">
        <v>4</v>
      </c>
      <c r="D111" s="37" t="s">
        <v>50</v>
      </c>
      <c r="E111" s="21">
        <f>E114+E112</f>
        <v>55564.5</v>
      </c>
    </row>
    <row r="112" spans="1:5" ht="30" x14ac:dyDescent="0.2">
      <c r="A112" s="50" t="s">
        <v>156</v>
      </c>
      <c r="B112" s="40" t="s">
        <v>185</v>
      </c>
      <c r="C112" s="37" t="s">
        <v>4</v>
      </c>
      <c r="D112" s="37" t="s">
        <v>50</v>
      </c>
      <c r="E112" s="2">
        <f>E113</f>
        <v>24673.75</v>
      </c>
    </row>
    <row r="113" spans="1:5" ht="45" x14ac:dyDescent="0.2">
      <c r="A113" s="35" t="s">
        <v>36</v>
      </c>
      <c r="B113" s="40" t="s">
        <v>185</v>
      </c>
      <c r="C113" s="37" t="s">
        <v>35</v>
      </c>
      <c r="D113" s="37" t="s">
        <v>50</v>
      </c>
      <c r="E113" s="2">
        <v>24673.75</v>
      </c>
    </row>
    <row r="114" spans="1:5" ht="30" x14ac:dyDescent="0.2">
      <c r="A114" s="50" t="s">
        <v>156</v>
      </c>
      <c r="B114" s="40" t="s">
        <v>184</v>
      </c>
      <c r="C114" s="37" t="s">
        <v>4</v>
      </c>
      <c r="D114" s="37" t="s">
        <v>50</v>
      </c>
      <c r="E114" s="2">
        <f>E115</f>
        <v>30890.75</v>
      </c>
    </row>
    <row r="115" spans="1:5" ht="45" x14ac:dyDescent="0.2">
      <c r="A115" s="35" t="s">
        <v>36</v>
      </c>
      <c r="B115" s="40" t="s">
        <v>184</v>
      </c>
      <c r="C115" s="37" t="s">
        <v>35</v>
      </c>
      <c r="D115" s="37" t="s">
        <v>50</v>
      </c>
      <c r="E115" s="18">
        <v>30890.75</v>
      </c>
    </row>
    <row r="116" spans="1:5" ht="31.5" x14ac:dyDescent="0.2">
      <c r="A116" s="3" t="s">
        <v>33</v>
      </c>
      <c r="B116" s="59" t="s">
        <v>5</v>
      </c>
      <c r="C116" s="59" t="s">
        <v>4</v>
      </c>
      <c r="D116" s="63" t="s">
        <v>179</v>
      </c>
      <c r="E116" s="60">
        <f>E117+E128</f>
        <v>6604.58</v>
      </c>
    </row>
    <row r="117" spans="1:5" ht="15" x14ac:dyDescent="0.2">
      <c r="A117" s="23" t="s">
        <v>21</v>
      </c>
      <c r="B117" s="57" t="s">
        <v>5</v>
      </c>
      <c r="C117" s="57" t="s">
        <v>4</v>
      </c>
      <c r="D117" s="64" t="s">
        <v>181</v>
      </c>
      <c r="E117" s="61">
        <f>E118</f>
        <v>6127.08</v>
      </c>
    </row>
    <row r="118" spans="1:5" ht="15" x14ac:dyDescent="0.2">
      <c r="A118" s="53" t="s">
        <v>32</v>
      </c>
      <c r="B118" s="26" t="s">
        <v>5</v>
      </c>
      <c r="C118" s="26" t="s">
        <v>4</v>
      </c>
      <c r="D118" s="65" t="s">
        <v>46</v>
      </c>
      <c r="E118" s="27">
        <f>E119</f>
        <v>6127.08</v>
      </c>
    </row>
    <row r="119" spans="1:5" ht="15" x14ac:dyDescent="0.2">
      <c r="A119" s="28" t="s">
        <v>55</v>
      </c>
      <c r="B119" s="29">
        <v>71</v>
      </c>
      <c r="C119" s="30" t="s">
        <v>4</v>
      </c>
      <c r="D119" s="55" t="s">
        <v>46</v>
      </c>
      <c r="E119" s="31">
        <f>E120</f>
        <v>6127.08</v>
      </c>
    </row>
    <row r="120" spans="1:5" ht="28.5" x14ac:dyDescent="0.2">
      <c r="A120" s="32" t="s">
        <v>12</v>
      </c>
      <c r="B120" s="33" t="s">
        <v>169</v>
      </c>
      <c r="C120" s="33" t="s">
        <v>4</v>
      </c>
      <c r="D120" s="37" t="s">
        <v>46</v>
      </c>
      <c r="E120" s="34">
        <f>E121+E125</f>
        <v>6127.08</v>
      </c>
    </row>
    <row r="121" spans="1:5" ht="30" x14ac:dyDescent="0.2">
      <c r="A121" s="35" t="s">
        <v>45</v>
      </c>
      <c r="B121" s="40" t="s">
        <v>170</v>
      </c>
      <c r="C121" s="37" t="s">
        <v>4</v>
      </c>
      <c r="D121" s="37" t="s">
        <v>46</v>
      </c>
      <c r="E121" s="38">
        <f>E122+E123+E124</f>
        <v>5193.45</v>
      </c>
    </row>
    <row r="122" spans="1:5" ht="45" x14ac:dyDescent="0.2">
      <c r="A122" s="35" t="s">
        <v>48</v>
      </c>
      <c r="B122" s="40" t="s">
        <v>170</v>
      </c>
      <c r="C122" s="37" t="s">
        <v>49</v>
      </c>
      <c r="D122" s="37" t="s">
        <v>46</v>
      </c>
      <c r="E122" s="51">
        <f>2704.86+816.87</f>
        <v>3521.73</v>
      </c>
    </row>
    <row r="123" spans="1:5" ht="60" x14ac:dyDescent="0.2">
      <c r="A123" s="35" t="s">
        <v>90</v>
      </c>
      <c r="B123" s="40" t="s">
        <v>170</v>
      </c>
      <c r="C123" s="37" t="s">
        <v>89</v>
      </c>
      <c r="D123" s="37" t="s">
        <v>46</v>
      </c>
      <c r="E123" s="51">
        <v>152.6</v>
      </c>
    </row>
    <row r="124" spans="1:5" ht="45" x14ac:dyDescent="0.2">
      <c r="A124" s="35" t="s">
        <v>39</v>
      </c>
      <c r="B124" s="40" t="s">
        <v>170</v>
      </c>
      <c r="C124" s="37" t="s">
        <v>40</v>
      </c>
      <c r="D124" s="37" t="s">
        <v>46</v>
      </c>
      <c r="E124" s="51">
        <f>5193.45-E122-E123</f>
        <v>1519.12</v>
      </c>
    </row>
    <row r="125" spans="1:5" ht="30" x14ac:dyDescent="0.2">
      <c r="A125" s="35" t="s">
        <v>47</v>
      </c>
      <c r="B125" s="40" t="s">
        <v>171</v>
      </c>
      <c r="C125" s="37" t="s">
        <v>4</v>
      </c>
      <c r="D125" s="37" t="s">
        <v>46</v>
      </c>
      <c r="E125" s="51">
        <f>E126+E127</f>
        <v>933.63</v>
      </c>
    </row>
    <row r="126" spans="1:5" ht="45" x14ac:dyDescent="0.2">
      <c r="A126" s="35" t="s">
        <v>48</v>
      </c>
      <c r="B126" s="40" t="s">
        <v>171</v>
      </c>
      <c r="C126" s="37" t="s">
        <v>49</v>
      </c>
      <c r="D126" s="37" t="s">
        <v>46</v>
      </c>
      <c r="E126" s="51">
        <f>577.45+174.39</f>
        <v>751.84</v>
      </c>
    </row>
    <row r="127" spans="1:5" ht="45" x14ac:dyDescent="0.2">
      <c r="A127" s="35" t="s">
        <v>39</v>
      </c>
      <c r="B127" s="40" t="s">
        <v>171</v>
      </c>
      <c r="C127" s="37" t="s">
        <v>40</v>
      </c>
      <c r="D127" s="37" t="s">
        <v>46</v>
      </c>
      <c r="E127" s="51">
        <f>933.63-E126</f>
        <v>181.78999999999996</v>
      </c>
    </row>
    <row r="128" spans="1:5" ht="15" x14ac:dyDescent="0.2">
      <c r="A128" s="23" t="s">
        <v>32</v>
      </c>
      <c r="B128" s="57" t="s">
        <v>5</v>
      </c>
      <c r="C128" s="57" t="s">
        <v>4</v>
      </c>
      <c r="D128" s="64" t="s">
        <v>181</v>
      </c>
      <c r="E128" s="61">
        <f>E129</f>
        <v>477.5</v>
      </c>
    </row>
    <row r="129" spans="1:5" ht="15" x14ac:dyDescent="0.2">
      <c r="A129" s="53" t="s">
        <v>32</v>
      </c>
      <c r="B129" s="26" t="s">
        <v>5</v>
      </c>
      <c r="C129" s="26" t="s">
        <v>4</v>
      </c>
      <c r="D129" s="65" t="s">
        <v>46</v>
      </c>
      <c r="E129" s="27">
        <f>E130</f>
        <v>477.5</v>
      </c>
    </row>
    <row r="130" spans="1:5" ht="15" x14ac:dyDescent="0.2">
      <c r="A130" s="28" t="s">
        <v>55</v>
      </c>
      <c r="B130" s="29">
        <v>71</v>
      </c>
      <c r="C130" s="30" t="s">
        <v>4</v>
      </c>
      <c r="D130" s="55" t="s">
        <v>46</v>
      </c>
      <c r="E130" s="31">
        <f>E131</f>
        <v>477.5</v>
      </c>
    </row>
    <row r="131" spans="1:5" ht="15" x14ac:dyDescent="0.2">
      <c r="A131" s="45" t="s">
        <v>136</v>
      </c>
      <c r="B131" s="33" t="s">
        <v>169</v>
      </c>
      <c r="C131" s="33" t="s">
        <v>4</v>
      </c>
      <c r="D131" s="37" t="s">
        <v>46</v>
      </c>
      <c r="E131" s="34">
        <f>E132</f>
        <v>477.5</v>
      </c>
    </row>
    <row r="132" spans="1:5" ht="15" x14ac:dyDescent="0.2">
      <c r="A132" s="50" t="s">
        <v>172</v>
      </c>
      <c r="B132" s="40" t="s">
        <v>173</v>
      </c>
      <c r="C132" s="37" t="s">
        <v>4</v>
      </c>
      <c r="D132" s="37" t="s">
        <v>46</v>
      </c>
      <c r="E132" s="38">
        <f>E133</f>
        <v>477.5</v>
      </c>
    </row>
    <row r="133" spans="1:5" ht="45" x14ac:dyDescent="0.2">
      <c r="A133" s="35" t="s">
        <v>39</v>
      </c>
      <c r="B133" s="40" t="s">
        <v>173</v>
      </c>
      <c r="C133" s="37" t="s">
        <v>40</v>
      </c>
      <c r="D133" s="37" t="s">
        <v>46</v>
      </c>
      <c r="E133" s="38">
        <v>477.5</v>
      </c>
    </row>
    <row r="134" spans="1:5" ht="15" x14ac:dyDescent="0.2">
      <c r="A134" s="23" t="s">
        <v>29</v>
      </c>
      <c r="B134" s="57" t="s">
        <v>5</v>
      </c>
      <c r="C134" s="57" t="s">
        <v>4</v>
      </c>
      <c r="D134" s="64" t="s">
        <v>182</v>
      </c>
      <c r="E134" s="68">
        <f>E135</f>
        <v>1038.48</v>
      </c>
    </row>
    <row r="135" spans="1:5" ht="15" x14ac:dyDescent="0.2">
      <c r="A135" s="25" t="s">
        <v>43</v>
      </c>
      <c r="B135" s="26" t="s">
        <v>5</v>
      </c>
      <c r="C135" s="26" t="s">
        <v>4</v>
      </c>
      <c r="D135" s="65" t="s">
        <v>44</v>
      </c>
      <c r="E135" s="69">
        <f>E136</f>
        <v>1038.48</v>
      </c>
    </row>
    <row r="136" spans="1:5" ht="15" x14ac:dyDescent="0.2">
      <c r="A136" s="28" t="s">
        <v>53</v>
      </c>
      <c r="B136" s="29">
        <v>71</v>
      </c>
      <c r="C136" s="30" t="s">
        <v>4</v>
      </c>
      <c r="D136" s="55" t="s">
        <v>44</v>
      </c>
      <c r="E136" s="73">
        <f>E137</f>
        <v>1038.48</v>
      </c>
    </row>
    <row r="137" spans="1:5" ht="28.5" x14ac:dyDescent="0.2">
      <c r="A137" s="45" t="s">
        <v>54</v>
      </c>
      <c r="B137" s="33" t="s">
        <v>167</v>
      </c>
      <c r="C137" s="33" t="s">
        <v>4</v>
      </c>
      <c r="D137" s="37" t="s">
        <v>44</v>
      </c>
      <c r="E137" s="74">
        <f>E138+E140</f>
        <v>1038.48</v>
      </c>
    </row>
    <row r="138" spans="1:5" ht="30" x14ac:dyDescent="0.2">
      <c r="A138" s="47" t="s">
        <v>84</v>
      </c>
      <c r="B138" s="44" t="s">
        <v>175</v>
      </c>
      <c r="C138" s="37" t="s">
        <v>4</v>
      </c>
      <c r="D138" s="37" t="s">
        <v>44</v>
      </c>
      <c r="E138" s="51">
        <f>E139</f>
        <v>739.68</v>
      </c>
    </row>
    <row r="139" spans="1:5" ht="45" x14ac:dyDescent="0.2">
      <c r="A139" s="35" t="s">
        <v>48</v>
      </c>
      <c r="B139" s="44" t="s">
        <v>175</v>
      </c>
      <c r="C139" s="37" t="s">
        <v>49</v>
      </c>
      <c r="D139" s="37" t="s">
        <v>44</v>
      </c>
      <c r="E139" s="51">
        <v>739.68</v>
      </c>
    </row>
    <row r="140" spans="1:5" ht="15" x14ac:dyDescent="0.2">
      <c r="A140" s="50" t="s">
        <v>53</v>
      </c>
      <c r="B140" s="36" t="s">
        <v>176</v>
      </c>
      <c r="C140" s="37" t="s">
        <v>4</v>
      </c>
      <c r="D140" s="37" t="s">
        <v>44</v>
      </c>
      <c r="E140" s="51">
        <f>E141</f>
        <v>298.8</v>
      </c>
    </row>
    <row r="141" spans="1:5" ht="45" x14ac:dyDescent="0.2">
      <c r="A141" s="35" t="s">
        <v>39</v>
      </c>
      <c r="B141" s="36" t="s">
        <v>176</v>
      </c>
      <c r="C141" s="37" t="s">
        <v>40</v>
      </c>
      <c r="D141" s="37" t="s">
        <v>44</v>
      </c>
      <c r="E141" s="51">
        <v>298.8</v>
      </c>
    </row>
    <row r="142" spans="1:5" ht="15" x14ac:dyDescent="0.2">
      <c r="A142" s="23" t="s">
        <v>18</v>
      </c>
      <c r="B142" s="57" t="s">
        <v>5</v>
      </c>
      <c r="C142" s="57" t="s">
        <v>4</v>
      </c>
      <c r="D142" s="64" t="s">
        <v>183</v>
      </c>
      <c r="E142" s="61">
        <f>E143</f>
        <v>360.73</v>
      </c>
    </row>
    <row r="143" spans="1:5" ht="28.5" x14ac:dyDescent="0.2">
      <c r="A143" s="25" t="s">
        <v>19</v>
      </c>
      <c r="B143" s="26" t="s">
        <v>5</v>
      </c>
      <c r="C143" s="26" t="s">
        <v>4</v>
      </c>
      <c r="D143" s="65" t="s">
        <v>88</v>
      </c>
      <c r="E143" s="27">
        <f>E144</f>
        <v>360.73</v>
      </c>
    </row>
    <row r="144" spans="1:5" ht="15" x14ac:dyDescent="0.2">
      <c r="A144" s="28" t="s">
        <v>86</v>
      </c>
      <c r="B144" s="29">
        <v>71</v>
      </c>
      <c r="C144" s="30" t="s">
        <v>4</v>
      </c>
      <c r="D144" s="55" t="s">
        <v>88</v>
      </c>
      <c r="E144" s="31">
        <f>E145</f>
        <v>360.73</v>
      </c>
    </row>
    <row r="145" spans="1:5" ht="15" x14ac:dyDescent="0.2">
      <c r="A145" s="45" t="s">
        <v>87</v>
      </c>
      <c r="B145" s="33" t="s">
        <v>167</v>
      </c>
      <c r="C145" s="33" t="s">
        <v>4</v>
      </c>
      <c r="D145" s="37" t="s">
        <v>88</v>
      </c>
      <c r="E145" s="34">
        <f>E146</f>
        <v>360.73</v>
      </c>
    </row>
    <row r="146" spans="1:5" ht="30" x14ac:dyDescent="0.2">
      <c r="A146" s="43" t="s">
        <v>20</v>
      </c>
      <c r="B146" s="40" t="s">
        <v>168</v>
      </c>
      <c r="C146" s="37" t="s">
        <v>4</v>
      </c>
      <c r="D146" s="37" t="s">
        <v>88</v>
      </c>
      <c r="E146" s="38">
        <f>E147</f>
        <v>360.73</v>
      </c>
    </row>
    <row r="147" spans="1:5" ht="75" x14ac:dyDescent="0.2">
      <c r="A147" s="35" t="s">
        <v>106</v>
      </c>
      <c r="B147" s="40" t="s">
        <v>168</v>
      </c>
      <c r="C147" s="37" t="s">
        <v>107</v>
      </c>
      <c r="D147" s="37" t="s">
        <v>88</v>
      </c>
      <c r="E147" s="38">
        <v>360.73</v>
      </c>
    </row>
    <row r="148" spans="1:5" ht="16.5" thickBot="1" x14ac:dyDescent="0.25">
      <c r="A148" s="4" t="s">
        <v>0</v>
      </c>
      <c r="B148" s="4"/>
      <c r="C148" s="4"/>
      <c r="D148" s="4"/>
      <c r="E148" s="75">
        <f>E143+E135+E129+E118+E109+E104+E91+E86+E79+E73+E66+E63+E53+E51+E49+E47+E45+E43+E41+E39+E26+E22+E9</f>
        <v>108324.05000000002</v>
      </c>
    </row>
  </sheetData>
  <mergeCells count="10">
    <mergeCell ref="A7:A8"/>
    <mergeCell ref="B7:B8"/>
    <mergeCell ref="C7:C8"/>
    <mergeCell ref="D7:D8"/>
    <mergeCell ref="E7:E8"/>
    <mergeCell ref="C1:E1"/>
    <mergeCell ref="C2:E2"/>
    <mergeCell ref="C3:E3"/>
    <mergeCell ref="C4:E4"/>
    <mergeCell ref="A6:E6"/>
  </mergeCells>
  <phoneticPr fontId="4" type="noConversion"/>
  <pageMargins left="0.70866141732283472" right="0.11811023622047245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6.1 новое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Анастасия</cp:lastModifiedBy>
  <cp:lastPrinted>2014-12-09T09:01:43Z</cp:lastPrinted>
  <dcterms:created xsi:type="dcterms:W3CDTF">2007-10-30T20:38:49Z</dcterms:created>
  <dcterms:modified xsi:type="dcterms:W3CDTF">2014-12-18T13:42:13Z</dcterms:modified>
</cp:coreProperties>
</file>