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2120" windowHeight="9120" activeTab="1"/>
  </bookViews>
  <sheets>
    <sheet name="Пр.6.1.Распр. бюдж. 01.01.14." sheetId="8" r:id="rId1"/>
    <sheet name="Пр.7. Вед. стр. 01.01.14." sheetId="11" r:id="rId2"/>
  </sheets>
  <calcPr calcId="145621"/>
</workbook>
</file>

<file path=xl/calcChain.xml><?xml version="1.0" encoding="utf-8"?>
<calcChain xmlns="http://schemas.openxmlformats.org/spreadsheetml/2006/main">
  <c r="M100" i="11" l="1"/>
  <c r="L100" i="11"/>
  <c r="S110" i="11"/>
  <c r="S74" i="8"/>
  <c r="S75" i="8"/>
  <c r="S74" i="11"/>
  <c r="S75" i="11"/>
  <c r="S72" i="11"/>
  <c r="S71" i="11"/>
  <c r="S38" i="11"/>
  <c r="M37" i="11"/>
  <c r="S37" i="11" s="1"/>
  <c r="L37" i="11"/>
  <c r="S110" i="8" l="1"/>
  <c r="S73" i="8"/>
  <c r="S72" i="8"/>
  <c r="S37" i="8"/>
  <c r="M36" i="8"/>
  <c r="L36" i="8"/>
  <c r="S28" i="11"/>
  <c r="S36" i="8" l="1"/>
  <c r="S144" i="11"/>
  <c r="S143" i="11"/>
  <c r="S112" i="11"/>
  <c r="M106" i="11"/>
  <c r="L106" i="11"/>
  <c r="S67" i="11"/>
  <c r="S131" i="8"/>
  <c r="S126" i="8"/>
  <c r="S112" i="8"/>
  <c r="M106" i="8"/>
  <c r="L106" i="8"/>
  <c r="M84" i="8"/>
  <c r="S67" i="8"/>
  <c r="M134" i="8" l="1"/>
  <c r="L134" i="8"/>
  <c r="M69" i="8" l="1"/>
  <c r="M68" i="8" s="1"/>
  <c r="M124" i="8" l="1"/>
  <c r="L124" i="8"/>
  <c r="M108" i="11"/>
  <c r="L104" i="8"/>
  <c r="S111" i="8"/>
  <c r="M93" i="8"/>
  <c r="L93" i="8"/>
  <c r="M82" i="8"/>
  <c r="L82" i="8"/>
  <c r="S71" i="8"/>
  <c r="S42" i="8"/>
  <c r="S111" i="11" l="1"/>
  <c r="M93" i="11"/>
  <c r="L93" i="11"/>
  <c r="L82" i="11"/>
  <c r="L77" i="11"/>
  <c r="L76" i="11" s="1"/>
  <c r="S73" i="11"/>
  <c r="S43" i="11" l="1"/>
  <c r="L96" i="11" l="1"/>
  <c r="S70" i="11"/>
  <c r="M69" i="11"/>
  <c r="M68" i="11" s="1"/>
  <c r="L69" i="11"/>
  <c r="L68" i="11" s="1"/>
  <c r="L69" i="8"/>
  <c r="L68" i="8" s="1"/>
  <c r="S70" i="8"/>
  <c r="S69" i="11" l="1"/>
  <c r="S68" i="11"/>
  <c r="S15" i="8" l="1"/>
  <c r="M133" i="11"/>
  <c r="M132" i="11" s="1"/>
  <c r="M89" i="11"/>
  <c r="M91" i="11"/>
  <c r="S91" i="11" s="1"/>
  <c r="M96" i="11"/>
  <c r="M95" i="11" s="1"/>
  <c r="M101" i="11"/>
  <c r="M104" i="11"/>
  <c r="M91" i="8"/>
  <c r="M89" i="8"/>
  <c r="M64" i="8"/>
  <c r="M63" i="8" s="1"/>
  <c r="L64" i="8"/>
  <c r="L63" i="8" s="1"/>
  <c r="M15" i="11"/>
  <c r="M14" i="11" s="1"/>
  <c r="M19" i="11"/>
  <c r="M22" i="11"/>
  <c r="M24" i="11"/>
  <c r="M39" i="11"/>
  <c r="M41" i="11"/>
  <c r="S41" i="11" s="1"/>
  <c r="M33" i="11"/>
  <c r="M32" i="11" s="1"/>
  <c r="M49" i="11"/>
  <c r="M48" i="11" s="1"/>
  <c r="M55" i="11"/>
  <c r="M53" i="11" s="1"/>
  <c r="M58" i="11"/>
  <c r="M65" i="11"/>
  <c r="M64" i="11" s="1"/>
  <c r="M77" i="11"/>
  <c r="M76" i="11" s="1"/>
  <c r="M84" i="11"/>
  <c r="M80" i="11"/>
  <c r="M82" i="11"/>
  <c r="M116" i="11"/>
  <c r="M115" i="11" s="1"/>
  <c r="M114" i="11" s="1"/>
  <c r="M124" i="11"/>
  <c r="M123" i="11" s="1"/>
  <c r="M121" i="11" s="1"/>
  <c r="M120" i="11" s="1"/>
  <c r="M119" i="11" s="1"/>
  <c r="M129" i="11"/>
  <c r="M128" i="11" s="1"/>
  <c r="M138" i="11"/>
  <c r="M137" i="11" s="1"/>
  <c r="M141" i="11"/>
  <c r="M140" i="11" s="1"/>
  <c r="M147" i="11"/>
  <c r="M146" i="11" s="1"/>
  <c r="L138" i="11"/>
  <c r="L137" i="11" s="1"/>
  <c r="L141" i="11"/>
  <c r="L140" i="11" s="1"/>
  <c r="L14" i="11"/>
  <c r="L19" i="11"/>
  <c r="L22" i="11"/>
  <c r="L24" i="11"/>
  <c r="L33" i="11"/>
  <c r="L32" i="11" s="1"/>
  <c r="L31" i="11" s="1"/>
  <c r="L39" i="11"/>
  <c r="L49" i="11"/>
  <c r="L48" i="11" s="1"/>
  <c r="L47" i="11" s="1"/>
  <c r="L46" i="11" s="1"/>
  <c r="L52" i="11"/>
  <c r="L59" i="11"/>
  <c r="L58" i="11" s="1"/>
  <c r="L65" i="11"/>
  <c r="L64" i="11" s="1"/>
  <c r="L79" i="11"/>
  <c r="L89" i="11"/>
  <c r="L91" i="11"/>
  <c r="S90" i="11" s="1"/>
  <c r="L95" i="11"/>
  <c r="L101" i="11"/>
  <c r="L104" i="11"/>
  <c r="L108" i="11"/>
  <c r="L115" i="11"/>
  <c r="L114" i="11" s="1"/>
  <c r="L113" i="11" s="1"/>
  <c r="L121" i="11"/>
  <c r="L120" i="11" s="1"/>
  <c r="L119" i="11" s="1"/>
  <c r="L124" i="11"/>
  <c r="L123" i="11" s="1"/>
  <c r="L129" i="11"/>
  <c r="L128" i="11" s="1"/>
  <c r="L127" i="11" s="1"/>
  <c r="L126" i="11" s="1"/>
  <c r="L116" i="11"/>
  <c r="S117" i="11"/>
  <c r="S122" i="11"/>
  <c r="S125" i="11"/>
  <c r="S130" i="11"/>
  <c r="L133" i="11"/>
  <c r="L132" i="11" s="1"/>
  <c r="L147" i="11"/>
  <c r="L146" i="11" s="1"/>
  <c r="S134" i="11"/>
  <c r="S135" i="11"/>
  <c r="S139" i="11"/>
  <c r="S142" i="11"/>
  <c r="S145" i="11"/>
  <c r="S148" i="11"/>
  <c r="S149" i="11"/>
  <c r="S109" i="11"/>
  <c r="S107" i="11"/>
  <c r="S105" i="11"/>
  <c r="S103" i="11"/>
  <c r="S102" i="11"/>
  <c r="S92" i="11"/>
  <c r="S85" i="11"/>
  <c r="L84" i="11"/>
  <c r="S81" i="11"/>
  <c r="L80" i="11"/>
  <c r="S78" i="11"/>
  <c r="S66" i="11"/>
  <c r="S62" i="11"/>
  <c r="S61" i="11"/>
  <c r="S54" i="11"/>
  <c r="L53" i="11"/>
  <c r="S50" i="11"/>
  <c r="S45" i="11"/>
  <c r="S44" i="11"/>
  <c r="S42" i="11"/>
  <c r="S40" i="11"/>
  <c r="S34" i="11"/>
  <c r="S30" i="11"/>
  <c r="S29" i="11"/>
  <c r="S27" i="11"/>
  <c r="S26" i="11"/>
  <c r="S25" i="11"/>
  <c r="S23" i="11"/>
  <c r="S21" i="11"/>
  <c r="S20" i="11"/>
  <c r="S16" i="11"/>
  <c r="M128" i="8"/>
  <c r="M127" i="8" s="1"/>
  <c r="M123" i="8"/>
  <c r="M14" i="8"/>
  <c r="M13" i="8" s="1"/>
  <c r="M18" i="8"/>
  <c r="M21" i="8"/>
  <c r="M23" i="8"/>
  <c r="M38" i="8"/>
  <c r="M40" i="8"/>
  <c r="S40" i="8" s="1"/>
  <c r="M32" i="8"/>
  <c r="M31" i="8" s="1"/>
  <c r="M48" i="8"/>
  <c r="M47" i="8" s="1"/>
  <c r="M46" i="8" s="1"/>
  <c r="M45" i="8" s="1"/>
  <c r="M54" i="8"/>
  <c r="M52" i="8" s="1"/>
  <c r="M51" i="8" s="1"/>
  <c r="M57" i="8"/>
  <c r="M77" i="8"/>
  <c r="M76" i="8" s="1"/>
  <c r="M80" i="8"/>
  <c r="M96" i="8"/>
  <c r="M95" i="8" s="1"/>
  <c r="M101" i="8"/>
  <c r="M104" i="8"/>
  <c r="S104" i="8" s="1"/>
  <c r="M108" i="8"/>
  <c r="M142" i="8"/>
  <c r="M141" i="8" s="1"/>
  <c r="M138" i="8"/>
  <c r="M137" i="8" s="1"/>
  <c r="M116" i="8"/>
  <c r="M115" i="8" s="1"/>
  <c r="M114" i="8" s="1"/>
  <c r="L13" i="8"/>
  <c r="L18" i="8"/>
  <c r="L21" i="8"/>
  <c r="L23" i="8"/>
  <c r="L32" i="8"/>
  <c r="L31" i="8" s="1"/>
  <c r="L30" i="8" s="1"/>
  <c r="L38" i="8"/>
  <c r="L142" i="8"/>
  <c r="L141" i="8" s="1"/>
  <c r="L140" i="8" s="1"/>
  <c r="L138" i="8"/>
  <c r="L137" i="8" s="1"/>
  <c r="L136" i="8" s="1"/>
  <c r="L128" i="8"/>
  <c r="L127" i="8" s="1"/>
  <c r="L101" i="8"/>
  <c r="L100" i="8" s="1"/>
  <c r="L96" i="8"/>
  <c r="L95" i="8" s="1"/>
  <c r="L80" i="8"/>
  <c r="L84" i="8"/>
  <c r="S19" i="8"/>
  <c r="S20" i="8"/>
  <c r="S22" i="8"/>
  <c r="S24" i="8"/>
  <c r="S25" i="8"/>
  <c r="S26" i="8"/>
  <c r="S27" i="8"/>
  <c r="S28" i="8"/>
  <c r="S29" i="8"/>
  <c r="S33" i="8"/>
  <c r="S39" i="8"/>
  <c r="S41" i="8"/>
  <c r="S43" i="8"/>
  <c r="S44" i="8"/>
  <c r="L48" i="8"/>
  <c r="L47" i="8" s="1"/>
  <c r="S49" i="8"/>
  <c r="L51" i="8"/>
  <c r="L58" i="8"/>
  <c r="L57" i="8" s="1"/>
  <c r="L52" i="8"/>
  <c r="S53" i="8"/>
  <c r="L55" i="8"/>
  <c r="L54" i="8" s="1"/>
  <c r="S60" i="8"/>
  <c r="S61" i="8"/>
  <c r="L77" i="8"/>
  <c r="L76" i="8" s="1"/>
  <c r="S66" i="8"/>
  <c r="S78" i="8"/>
  <c r="S81" i="8"/>
  <c r="S85" i="8"/>
  <c r="L89" i="8"/>
  <c r="L91" i="8"/>
  <c r="L108" i="8"/>
  <c r="S90" i="8"/>
  <c r="S92" i="8"/>
  <c r="S98" i="8"/>
  <c r="S102" i="8"/>
  <c r="S103" i="8"/>
  <c r="S105" i="8"/>
  <c r="S107" i="8"/>
  <c r="S109" i="8"/>
  <c r="L114" i="8"/>
  <c r="L113" i="8" s="1"/>
  <c r="L115" i="8"/>
  <c r="L116" i="8"/>
  <c r="S117" i="8"/>
  <c r="S118" i="8"/>
  <c r="S119" i="8"/>
  <c r="L123" i="8"/>
  <c r="L133" i="8"/>
  <c r="L132" i="8" s="1"/>
  <c r="S124" i="8"/>
  <c r="S125" i="8"/>
  <c r="S129" i="8"/>
  <c r="S130" i="8"/>
  <c r="S135" i="8"/>
  <c r="S139" i="8"/>
  <c r="S143" i="8"/>
  <c r="S144" i="8"/>
  <c r="S145" i="8"/>
  <c r="L56" i="11"/>
  <c r="L35" i="11" l="1"/>
  <c r="L36" i="11"/>
  <c r="M36" i="11"/>
  <c r="M35" i="8"/>
  <c r="L35" i="8"/>
  <c r="L34" i="8" s="1"/>
  <c r="M99" i="11"/>
  <c r="M136" i="11"/>
  <c r="M131" i="11" s="1"/>
  <c r="L99" i="11"/>
  <c r="L99" i="8"/>
  <c r="M100" i="8"/>
  <c r="M99" i="8" s="1"/>
  <c r="L122" i="8"/>
  <c r="L121" i="8" s="1"/>
  <c r="L136" i="11"/>
  <c r="L131" i="11" s="1"/>
  <c r="S80" i="8"/>
  <c r="M87" i="8"/>
  <c r="S15" i="11"/>
  <c r="S14" i="8"/>
  <c r="S21" i="8"/>
  <c r="S138" i="8"/>
  <c r="S91" i="8"/>
  <c r="S84" i="8"/>
  <c r="S77" i="8"/>
  <c r="S106" i="8"/>
  <c r="S23" i="8"/>
  <c r="S24" i="11"/>
  <c r="S106" i="11"/>
  <c r="S104" i="11"/>
  <c r="S101" i="11"/>
  <c r="L88" i="11"/>
  <c r="S22" i="11"/>
  <c r="S65" i="11"/>
  <c r="S84" i="11"/>
  <c r="M79" i="11"/>
  <c r="S79" i="11" s="1"/>
  <c r="M88" i="11"/>
  <c r="S77" i="11"/>
  <c r="S116" i="11"/>
  <c r="S39" i="11"/>
  <c r="S19" i="11"/>
  <c r="S128" i="8"/>
  <c r="S76" i="8"/>
  <c r="S33" i="11"/>
  <c r="S49" i="11"/>
  <c r="S89" i="11"/>
  <c r="S76" i="11"/>
  <c r="S63" i="8"/>
  <c r="S116" i="8"/>
  <c r="S64" i="8"/>
  <c r="S52" i="8"/>
  <c r="S18" i="8"/>
  <c r="S80" i="11"/>
  <c r="S141" i="11"/>
  <c r="S138" i="11"/>
  <c r="S108" i="11"/>
  <c r="S129" i="11"/>
  <c r="L87" i="11"/>
  <c r="S124" i="11"/>
  <c r="L18" i="11"/>
  <c r="L17" i="11" s="1"/>
  <c r="L13" i="11" s="1"/>
  <c r="S14" i="11"/>
  <c r="S95" i="11"/>
  <c r="M18" i="11"/>
  <c r="S108" i="8"/>
  <c r="S32" i="8"/>
  <c r="S96" i="8"/>
  <c r="L88" i="8"/>
  <c r="L87" i="8"/>
  <c r="M79" i="8"/>
  <c r="S68" i="8"/>
  <c r="S69" i="8"/>
  <c r="S101" i="8"/>
  <c r="M30" i="8"/>
  <c r="S30" i="8" s="1"/>
  <c r="S31" i="8"/>
  <c r="S38" i="8"/>
  <c r="L79" i="8"/>
  <c r="S142" i="8"/>
  <c r="L17" i="8"/>
  <c r="L16" i="8" s="1"/>
  <c r="L12" i="8" s="1"/>
  <c r="M17" i="8"/>
  <c r="M16" i="8" s="1"/>
  <c r="S147" i="11"/>
  <c r="S140" i="11"/>
  <c r="S121" i="11"/>
  <c r="S115" i="11"/>
  <c r="M87" i="11"/>
  <c r="S64" i="11"/>
  <c r="L63" i="11"/>
  <c r="M140" i="8"/>
  <c r="S140" i="8" s="1"/>
  <c r="S141" i="8"/>
  <c r="S127" i="8"/>
  <c r="S115" i="8"/>
  <c r="M88" i="8"/>
  <c r="L46" i="8"/>
  <c r="L45" i="8" s="1"/>
  <c r="S47" i="8"/>
  <c r="S13" i="8"/>
  <c r="S123" i="8"/>
  <c r="S132" i="11"/>
  <c r="S120" i="11"/>
  <c r="L118" i="11"/>
  <c r="S58" i="11"/>
  <c r="L51" i="11"/>
  <c r="S137" i="11"/>
  <c r="S128" i="11"/>
  <c r="M127" i="11"/>
  <c r="M118" i="11"/>
  <c r="S119" i="11"/>
  <c r="M113" i="11"/>
  <c r="S113" i="11" s="1"/>
  <c r="S114" i="11"/>
  <c r="M47" i="11"/>
  <c r="S48" i="11"/>
  <c r="L50" i="8"/>
  <c r="S57" i="8"/>
  <c r="S114" i="8"/>
  <c r="M113" i="8"/>
  <c r="S113" i="8" s="1"/>
  <c r="M136" i="8"/>
  <c r="S136" i="8" s="1"/>
  <c r="S137" i="8"/>
  <c r="S95" i="8"/>
  <c r="M50" i="8"/>
  <c r="S51" i="8"/>
  <c r="S134" i="8"/>
  <c r="M133" i="8"/>
  <c r="M52" i="11"/>
  <c r="S53" i="11"/>
  <c r="M31" i="11"/>
  <c r="S32" i="11"/>
  <c r="S146" i="11"/>
  <c r="S123" i="11"/>
  <c r="S89" i="8"/>
  <c r="S48" i="8"/>
  <c r="S133" i="11"/>
  <c r="S31" i="11" l="1"/>
  <c r="S18" i="11"/>
  <c r="S87" i="8"/>
  <c r="M86" i="8"/>
  <c r="S35" i="8"/>
  <c r="M34" i="8"/>
  <c r="S50" i="8"/>
  <c r="S88" i="8"/>
  <c r="S100" i="8"/>
  <c r="S99" i="8"/>
  <c r="L86" i="8"/>
  <c r="M62" i="8"/>
  <c r="L62" i="8"/>
  <c r="S87" i="11"/>
  <c r="S88" i="11"/>
  <c r="M63" i="11"/>
  <c r="S63" i="11" s="1"/>
  <c r="S36" i="11"/>
  <c r="M35" i="11"/>
  <c r="S35" i="11" s="1"/>
  <c r="M17" i="11"/>
  <c r="S17" i="11" s="1"/>
  <c r="S45" i="8"/>
  <c r="S98" i="11"/>
  <c r="L86" i="11"/>
  <c r="L12" i="11" s="1"/>
  <c r="L150" i="11" s="1"/>
  <c r="S136" i="11"/>
  <c r="S46" i="8"/>
  <c r="S79" i="8"/>
  <c r="S17" i="8"/>
  <c r="S118" i="11"/>
  <c r="S100" i="11"/>
  <c r="M86" i="11"/>
  <c r="S99" i="11"/>
  <c r="S16" i="8"/>
  <c r="M132" i="8"/>
  <c r="M122" i="8" s="1"/>
  <c r="S133" i="8"/>
  <c r="M46" i="11"/>
  <c r="S46" i="11" s="1"/>
  <c r="S47" i="11"/>
  <c r="S131" i="11"/>
  <c r="M51" i="11"/>
  <c r="S51" i="11" s="1"/>
  <c r="S52" i="11"/>
  <c r="M126" i="11"/>
  <c r="S126" i="11" s="1"/>
  <c r="S127" i="11"/>
  <c r="M13" i="11" l="1"/>
  <c r="S13" i="11" s="1"/>
  <c r="S34" i="8"/>
  <c r="M12" i="8"/>
  <c r="S12" i="8" s="1"/>
  <c r="S86" i="11"/>
  <c r="S86" i="8"/>
  <c r="L146" i="8"/>
  <c r="S62" i="8"/>
  <c r="S132" i="8"/>
  <c r="M12" i="11" l="1"/>
  <c r="S12" i="11" s="1"/>
  <c r="M121" i="8"/>
  <c r="S122" i="8"/>
  <c r="M150" i="11" l="1"/>
  <c r="S150" i="11" s="1"/>
  <c r="S121" i="8"/>
  <c r="M146" i="8"/>
  <c r="S146" i="8" s="1"/>
</calcChain>
</file>

<file path=xl/sharedStrings.xml><?xml version="1.0" encoding="utf-8"?>
<sst xmlns="http://schemas.openxmlformats.org/spreadsheetml/2006/main" count="1364" uniqueCount="244">
  <si>
    <t>10</t>
  </si>
  <si>
    <t>017</t>
  </si>
  <si>
    <t>Итого расходов:</t>
  </si>
  <si>
    <t>Целевая статья</t>
  </si>
  <si>
    <t>Вид расхода</t>
  </si>
  <si>
    <t>№ п/п</t>
  </si>
  <si>
    <t>Наименование</t>
  </si>
  <si>
    <t>006</t>
  </si>
  <si>
    <t>Выполнение функций органами местного  самоуправления</t>
  </si>
  <si>
    <t>500</t>
  </si>
  <si>
    <t>013</t>
  </si>
  <si>
    <t>001</t>
  </si>
  <si>
    <t>521 06 00</t>
  </si>
  <si>
    <t>01</t>
  </si>
  <si>
    <t>02</t>
  </si>
  <si>
    <t>03</t>
  </si>
  <si>
    <t>04</t>
  </si>
  <si>
    <t>05</t>
  </si>
  <si>
    <t>00</t>
  </si>
  <si>
    <t>07</t>
  </si>
  <si>
    <t>08</t>
  </si>
  <si>
    <t>000</t>
  </si>
  <si>
    <t>09</t>
  </si>
  <si>
    <t>Раздел</t>
  </si>
  <si>
    <t>Подраздел</t>
  </si>
  <si>
    <t>Общегосударственные вопросы</t>
  </si>
  <si>
    <t>000 00 00</t>
  </si>
  <si>
    <t>000 </t>
  </si>
  <si>
    <t>002 00 00</t>
  </si>
  <si>
    <t>Выполнение функций органами местного самоуправления</t>
  </si>
  <si>
    <t>002 04 00</t>
  </si>
  <si>
    <t>Депутаты представительного органа муниципального образования</t>
  </si>
  <si>
    <t>002 12 00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</si>
  <si>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</si>
  <si>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 000 00 00</t>
  </si>
  <si>
    <t>Глава местной администрации (исполнительно-распорядительного органа муниципального образования)</t>
  </si>
  <si>
    <t>002 08 00</t>
  </si>
  <si>
    <t>Резервные фонды</t>
  </si>
  <si>
    <t>070 00 00</t>
  </si>
  <si>
    <t>Резервные фонды местных администраций</t>
  </si>
  <si>
    <t>070 05 00</t>
  </si>
  <si>
    <t>Прочие расходы</t>
  </si>
  <si>
    <t>Другие общегосударственные вопросы</t>
  </si>
  <si>
    <t>000 00 00</t>
  </si>
  <si>
    <t>001 00 00</t>
  </si>
  <si>
    <t>Выполнение функций бюджетными учреждениями</t>
  </si>
  <si>
    <t>Обеспечение деятельности подведомственных учреждений</t>
  </si>
  <si>
    <t>Реализация государственных функций, связанных с общегосударственным управлением</t>
  </si>
  <si>
    <t>092 03 00</t>
  </si>
  <si>
    <t>Национальная безопасность и правоохранительная деятельность</t>
  </si>
  <si>
    <t>Функционирование органов в сфере национальной безопасности, правоохранительной деятельности и обороны</t>
  </si>
  <si>
    <t>202 67 00</t>
  </si>
  <si>
    <t>Целевые программы муниципальных образований</t>
  </si>
  <si>
    <t>795 00 00</t>
  </si>
  <si>
    <t>Предупреждение и ликвидация последствий чрезвычайных ситуаций природного и техногенного характера, гражданская оборона</t>
  </si>
  <si>
    <t>00000 00</t>
  </si>
  <si>
    <t>218 00 00</t>
  </si>
  <si>
    <t>218 01 00</t>
  </si>
  <si>
    <t>Национальная  экономика</t>
  </si>
  <si>
    <t>Связь и информатика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</si>
  <si>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</si>
  <si>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</si>
  <si>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338 00 00</t>
  </si>
  <si>
    <t>Жилищно-коммунальное хозяйство</t>
  </si>
  <si>
    <t>Жилищное хозяйство</t>
  </si>
  <si>
    <t xml:space="preserve">Поддержка жилищного хозяйства </t>
  </si>
  <si>
    <t>350 00 00</t>
  </si>
  <si>
    <t>Благоустройство</t>
  </si>
  <si>
    <t>600 00 00</t>
  </si>
  <si>
    <t>600 02 00</t>
  </si>
  <si>
    <t>Образование</t>
  </si>
  <si>
    <t>Молодежная политика и оздоровление детей</t>
  </si>
  <si>
    <t>Организационно-воспитательная работа с молодежью</t>
  </si>
  <si>
    <t>431 00 00</t>
  </si>
  <si>
    <t>Проведение мероприятий для детей и молодежи</t>
  </si>
  <si>
    <t>431 01 00</t>
  </si>
  <si>
    <t>432 02 00</t>
  </si>
  <si>
    <t xml:space="preserve">Культура </t>
  </si>
  <si>
    <t>442 00 00</t>
  </si>
  <si>
    <t>442 99 00</t>
  </si>
  <si>
    <t>Другие вопросы в области культуры, кинематографии и средств массовой информации</t>
  </si>
  <si>
    <t>512 00 00</t>
  </si>
  <si>
    <t>512 97 00</t>
  </si>
  <si>
    <t>МО Большеколпанское сельское поселение</t>
  </si>
  <si>
    <t>2</t>
  </si>
  <si>
    <t>Национальная  оборона</t>
  </si>
  <si>
    <t>Мобилизационная и вневойсковая подготовка</t>
  </si>
  <si>
    <t>Руководство в сфере установленных функций</t>
  </si>
  <si>
    <t>Осуществление  первичного воинского учета на территориях, где отсутствуют военные комиссариаты</t>
  </si>
  <si>
    <t>001 36 00</t>
  </si>
  <si>
    <t>219 00 00</t>
  </si>
  <si>
    <t>Подготовка населения и организаций к действиям в чрезвычайной ситуации в мирнок и военное время</t>
  </si>
  <si>
    <t>219 01 00</t>
  </si>
  <si>
    <t>Обеспечение пожарной  безопасности</t>
  </si>
  <si>
    <t>248 00 00</t>
  </si>
  <si>
    <t>Коммунальное  хозяйство</t>
  </si>
  <si>
    <t>Мероприятия в области коммунального хозяйства</t>
  </si>
  <si>
    <t>351 05 00</t>
  </si>
  <si>
    <t>Субсидии юридическим  лицам</t>
  </si>
  <si>
    <t>600 01 00</t>
  </si>
  <si>
    <t xml:space="preserve">        Уличное  освещение</t>
  </si>
  <si>
    <t xml:space="preserve">   Озеленение</t>
  </si>
  <si>
    <t>600 03 00</t>
  </si>
  <si>
    <r>
      <t xml:space="preserve">  </t>
    </r>
    <r>
      <rPr>
        <b/>
        <i/>
        <sz val="10"/>
        <rFont val="Times New Roman"/>
        <family val="1"/>
        <charset val="204"/>
      </rPr>
      <t>Организация и содержание мест захоронения</t>
    </r>
  </si>
  <si>
    <t>600 04 00</t>
  </si>
  <si>
    <t>600 05 00</t>
  </si>
  <si>
    <r>
      <t>Культура</t>
    </r>
    <r>
      <rPr>
        <b/>
        <sz val="10"/>
        <rFont val="Times New Roman"/>
        <family val="1"/>
        <charset val="204"/>
      </rPr>
      <t>,  кинематография  и  средства массовой информации</t>
    </r>
  </si>
  <si>
    <t>440 00 00</t>
  </si>
  <si>
    <t>440 99 00</t>
  </si>
  <si>
    <t xml:space="preserve"> Библиотеки</t>
  </si>
  <si>
    <t>Мероприятия в яфере культуры, кинематографии и средств массовой информации</t>
  </si>
  <si>
    <t>Физическая культура  и спорт</t>
  </si>
  <si>
    <t xml:space="preserve">Физкультурно - оздоровительная работа и спортивные мероприятия </t>
  </si>
  <si>
    <t>Мероприятия в области здравоохранения, спорта и физической культуры, туризма</t>
  </si>
  <si>
    <t>Выполнение функций органами местного самоуправл.</t>
  </si>
  <si>
    <t>Руководство и управление в сфере установленных функций органов государственной власти субъектов РФ  и органов местного самоуправления</t>
  </si>
  <si>
    <t>1</t>
  </si>
  <si>
    <t>Администрация Большеколпанского сельского поселения</t>
  </si>
  <si>
    <r>
      <t xml:space="preserve">Мероприятия по предупреждению и ликвидации последствий </t>
    </r>
    <r>
      <rPr>
        <b/>
        <sz val="10"/>
        <rFont val="Times New Roman"/>
        <family val="1"/>
        <charset val="204"/>
      </rPr>
      <t>чрезвычайных ситуаций</t>
    </r>
    <r>
      <rPr>
        <sz val="10"/>
        <rFont val="Times New Roman"/>
        <family val="1"/>
        <charset val="204"/>
      </rPr>
      <t xml:space="preserve"> и стихийных бедствий</t>
    </r>
  </si>
  <si>
    <t>Обеспечение деятельности подведомст. учреждений</t>
  </si>
  <si>
    <t>Общеэкономические  вопросы</t>
  </si>
  <si>
    <t xml:space="preserve">510 03 00 </t>
  </si>
  <si>
    <t>510 03 00</t>
  </si>
  <si>
    <r>
      <t xml:space="preserve">     </t>
    </r>
    <r>
      <rPr>
        <b/>
        <i/>
        <sz val="10"/>
        <rFont val="Times New Roman"/>
        <family val="1"/>
        <charset val="204"/>
      </rPr>
      <t>Содержание автомобильных</t>
    </r>
    <r>
      <rPr>
        <b/>
        <i/>
        <sz val="12"/>
        <rFont val="Times New Roman"/>
        <family val="1"/>
        <charset val="204"/>
      </rPr>
      <t xml:space="preserve"> дорог</t>
    </r>
    <r>
      <rPr>
        <sz val="10"/>
        <rFont val="Times New Roman"/>
        <family val="1"/>
        <charset val="204"/>
      </rPr>
      <t xml:space="preserve"> и инженерных сооружений на них в границах городских округов и поселений в рамках благоустройства</t>
    </r>
  </si>
  <si>
    <t>Выполнение функций органами местного самоупр.</t>
  </si>
  <si>
    <t>795 11 00</t>
  </si>
  <si>
    <t>092 03 30</t>
  </si>
  <si>
    <t xml:space="preserve">Функционирование органов в сфере национальной безопасности, правоохранительной деятельности  </t>
  </si>
  <si>
    <t>Проведение мероприятий, осуществляемых органами местного самоуправления</t>
  </si>
  <si>
    <t>Руководство и управление в сфере установленных функций органов государственной власти субъектов Р Ф  и органов местного самоуправления</t>
  </si>
  <si>
    <t>350 02 00</t>
  </si>
  <si>
    <t xml:space="preserve">Капитальный ремонт государственного жилищного фонда субъектов РФ и муницип. жилищного фонда </t>
  </si>
  <si>
    <t>350 03 00</t>
  </si>
  <si>
    <t>Мероприятия в области  жилищного  хозяйства</t>
  </si>
  <si>
    <t>Выполнение функций огранами местного самоуправления</t>
  </si>
  <si>
    <t>Реализация дополнительных мероприятий направленных на снижение напряженности на рынке труда РФ</t>
  </si>
  <si>
    <t>330 82 00</t>
  </si>
  <si>
    <t>795 39 00</t>
  </si>
  <si>
    <t>795 40 00</t>
  </si>
  <si>
    <t xml:space="preserve">Руководство и управление в сфере установл. функций </t>
  </si>
  <si>
    <t>3</t>
  </si>
  <si>
    <t>4</t>
  </si>
  <si>
    <t>5</t>
  </si>
  <si>
    <t>6</t>
  </si>
  <si>
    <t>7</t>
  </si>
  <si>
    <t>8</t>
  </si>
  <si>
    <t>9</t>
  </si>
  <si>
    <t>14</t>
  </si>
  <si>
    <t>795 37 00</t>
  </si>
  <si>
    <t>Субсидии юридическим лицам (найм)</t>
  </si>
  <si>
    <t>Социальная  политика</t>
  </si>
  <si>
    <t>Пенсионное обеспечение</t>
  </si>
  <si>
    <t xml:space="preserve">Доплаты к пенсиям государственных служащих субъектов РФ и муниципальных служащих </t>
  </si>
  <si>
    <t>491 01 00</t>
  </si>
  <si>
    <t>Соиальные  выплаты</t>
  </si>
  <si>
    <t>005</t>
  </si>
  <si>
    <t>Приложение  6,1</t>
  </si>
  <si>
    <t>Другие вопросы в области национальной безопасности и правоохранительной деятельности</t>
  </si>
  <si>
    <t>Физическая культура и спорт</t>
  </si>
  <si>
    <t>11</t>
  </si>
  <si>
    <t>521 06 01</t>
  </si>
  <si>
    <t>Межбюджетные трансферты бюджетам муниципальных районов из бюджетов поселений и межбюджетные трансферты бюджетам поселений из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</si>
  <si>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Казначейское исполнение бюджетов городских и сельских поселений</t>
  </si>
  <si>
    <t>Реализация прав граждан для участия в федеральный и региональных ЦП на получение субсидий на приобретение жилья</t>
  </si>
  <si>
    <t>521 06 02</t>
  </si>
  <si>
    <t>Регулирование тарифов на товары и услуги организаций коммунального комплекса</t>
  </si>
  <si>
    <t>521 06 03</t>
  </si>
  <si>
    <t xml:space="preserve">Утверждение генеральных планов поселения, правил застройки, утв. докум.по планировке территории, выдача разрешений на строительство, разреш.на ввод в эксплутацию, утв.местн. нормативов градостроит.проектиров. поселений </t>
  </si>
  <si>
    <t>521 06 04</t>
  </si>
  <si>
    <t>Осуществление финансового контроля бюджетов МО городских и сельских поселений</t>
  </si>
  <si>
    <t>521 06 05</t>
  </si>
  <si>
    <t>521 06 06</t>
  </si>
  <si>
    <t>Организация в границах поселения централизованоого теплоснабжения</t>
  </si>
  <si>
    <t>002 04 02</t>
  </si>
  <si>
    <t>002 04 01</t>
  </si>
  <si>
    <t>795 25 00</t>
  </si>
  <si>
    <t>795 17 00</t>
  </si>
  <si>
    <t>795 29 00</t>
  </si>
  <si>
    <t>247 00 00</t>
  </si>
  <si>
    <t>13</t>
  </si>
  <si>
    <t>092 03 32</t>
  </si>
  <si>
    <t>Выполнение других обязательств государства (диспансер)</t>
  </si>
  <si>
    <t>Межбюджетные трансферты бюджетам муниципальных районов из бюджетов поселений и межбюджетные трансферты бюджетам поселений из муниципальных районов на осуществление части полномочий по решению вопросов местного значения в соответствии с заключенными соглаш</t>
  </si>
  <si>
    <t>Культура</t>
  </si>
  <si>
    <t>Приложение  7</t>
  </si>
  <si>
    <t>795 27 00</t>
  </si>
  <si>
    <t>Капитальный ремонт (найм)</t>
  </si>
  <si>
    <t xml:space="preserve">431 01 00 </t>
  </si>
  <si>
    <t>795 34 00</t>
  </si>
  <si>
    <t>МКУК "Большеколпанский ЦКС и МП"</t>
  </si>
  <si>
    <t>% исполнения к году</t>
  </si>
  <si>
    <r>
      <t>Дворцы  и    Д</t>
    </r>
    <r>
      <rPr>
        <b/>
        <sz val="12"/>
        <rFont val="Times New Roman"/>
        <family val="1"/>
        <charset val="204"/>
      </rPr>
      <t xml:space="preserve">ома  культуры,   </t>
    </r>
    <r>
      <rPr>
        <b/>
        <sz val="10"/>
        <rFont val="Times New Roman"/>
        <family val="1"/>
        <charset val="204"/>
      </rPr>
      <t>другие учреждения культуры и средств массовой информации</t>
    </r>
  </si>
  <si>
    <t>Исполнитель: Никонова Е.Ю.</t>
  </si>
  <si>
    <t>Дорожное хозяйство</t>
  </si>
  <si>
    <t>Бюджет на 2013 год, тыс. руб.)</t>
  </si>
  <si>
    <t>Бюджетные инвестиции в объекты  капитального строительства собственности муниципальных образований.</t>
  </si>
  <si>
    <t>1020102</t>
  </si>
  <si>
    <t>003</t>
  </si>
  <si>
    <t>795 28 20</t>
  </si>
  <si>
    <t>795 54 00</t>
  </si>
  <si>
    <t>795 28 50</t>
  </si>
  <si>
    <t>7953200</t>
  </si>
  <si>
    <t>795 57 00</t>
  </si>
  <si>
    <t>Ремонт дворовых территорий</t>
  </si>
  <si>
    <t>Капитальный ремонт дорог</t>
  </si>
  <si>
    <t>522 40 11</t>
  </si>
  <si>
    <t>244</t>
  </si>
  <si>
    <t>522 40 13</t>
  </si>
  <si>
    <t>795 58 00</t>
  </si>
  <si>
    <t>521 01 36</t>
  </si>
  <si>
    <t>795 38 00</t>
  </si>
  <si>
    <t>к  Отчету об исполнении бюджета</t>
  </si>
  <si>
    <t>№                 от                                2014 г.</t>
  </si>
  <si>
    <t xml:space="preserve">Исполнение бюджетных ассигнований по разделам и подразделам, целевым статьям, видам расхода  классификации расходов бюджета МО Большеколпанское сельское поселение  на 01.01.2014 </t>
  </si>
  <si>
    <t>исполнено за   2013 г.</t>
  </si>
  <si>
    <t>№                   от                             2014г.</t>
  </si>
  <si>
    <t>Ведомственная структура исполнения расходов   бюджета МО Большеколпанское сельское поселение  на  01.01.2014 года</t>
  </si>
  <si>
    <t>090 00 00</t>
  </si>
  <si>
    <t>090 02 00</t>
  </si>
  <si>
    <t>ВЦП "Содержание автомобильных дорог и инженерных сооружений"</t>
  </si>
  <si>
    <t>ВЦП "Обеспечение пожарной безопасности в населенных пунктах на территории Большеколпанского сельского  поселения"</t>
  </si>
  <si>
    <t>ВЦП "Развитие муниципальной службы  в МО городских и сельских поселений"</t>
  </si>
  <si>
    <t>ВЦП "Информационное обеспечение населения по вопросам местного самоуправления в МО Большеколпанское сельские поселение"</t>
  </si>
  <si>
    <t>ВЦП "Проведение работ по установлению границ земельных участков"</t>
  </si>
  <si>
    <t>ВЦП "Развитие и поддержка предпринимательства на территории МО Большеколпанское сельское поселение"</t>
  </si>
  <si>
    <t>ВЦП "Проведение ремонта муницип. квартир муницип. жилищного фонда сельского поселения в 2013г."</t>
  </si>
  <si>
    <t>ВЦП "Энергосбережение и повышение энергетической эффективности на терр.Большеколпанского СП до 2014г"</t>
  </si>
  <si>
    <t>ВЦП "Благоустройство на территории МО Большеколпанское сельское поселение"</t>
  </si>
  <si>
    <t>ВЦП "Развитие территории Большеколпанского  сельского поселения"</t>
  </si>
  <si>
    <t>ВЦП Молодежная политика МО Большеколпанское сельское поселение на 2012 г.</t>
  </si>
  <si>
    <t>ВЦП "Развитие библиотечной системы.Современная библиотека в информационном и культурном пространстве поселения на 2011-2013 годы"</t>
  </si>
  <si>
    <t>ВЦП «Праздничные и иные зрелищные мероприятия для жителей МО на 2013 год»</t>
  </si>
  <si>
    <t>ВЦП "Развитие физической культуры и спорта в МО Большеколпанское сельское поселение"</t>
  </si>
  <si>
    <t>«ВЦП «Развитие части территории Большеколпанского сельского поселения Гатчинского муниципального района Ленинградской области на 2013-2014 годы»</t>
  </si>
  <si>
    <t>521 01 40</t>
  </si>
  <si>
    <t>к Отчету об исполнении бюджета</t>
  </si>
  <si>
    <t>исполнено за  2013 г.</t>
  </si>
  <si>
    <t xml:space="preserve">Муниципальные служащие органов местного самоуправления </t>
  </si>
  <si>
    <t>Содержание органов местного самоуправления,  том числе оплата труда немуниципальных служащих</t>
  </si>
  <si>
    <t>Обеспечение деятельности органов управления</t>
  </si>
  <si>
    <t>ВЦП  "Развитие и поддержка предпринимательства на территории МО Большеколпанское сельское поселение"</t>
  </si>
  <si>
    <t xml:space="preserve">  Организация и содержание мест захоронения</t>
  </si>
  <si>
    <r>
      <t xml:space="preserve"> </t>
    </r>
    <r>
      <rPr>
        <sz val="11"/>
        <rFont val="Times New Roman"/>
        <family val="1"/>
        <charset val="204"/>
      </rPr>
      <t>Прочие</t>
    </r>
    <r>
      <rPr>
        <sz val="10"/>
        <rFont val="Times New Roman"/>
        <family val="1"/>
        <charset val="204"/>
      </rPr>
      <t xml:space="preserve">  мероприятия  по  благоустройству городских  округов  и  поселений</t>
    </r>
  </si>
  <si>
    <t>7950000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</si>
</sst>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49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Fill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Alignment="1">
      <alignment horizontal="left"/>
    </xf>
    <xf numFmtId="49" fontId="6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49" fontId="12" fillId="3" borderId="4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0" fillId="6" borderId="5" xfId="0" applyNumberFormat="1" applyFill="1" applyBorder="1" applyAlignment="1" applyProtection="1">
      <alignment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49" fontId="6" fillId="5" borderId="1" xfId="0" applyNumberFormat="1" applyFont="1" applyFill="1" applyBorder="1" applyAlignment="1">
      <alignment horizontal="left" vertical="center" wrapText="1"/>
    </xf>
    <xf numFmtId="49" fontId="14" fillId="5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>
      <alignment vertical="center" wrapText="1"/>
    </xf>
    <xf numFmtId="164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7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7" borderId="9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165" fontId="3" fillId="4" borderId="9" xfId="1" applyNumberFormat="1" applyFont="1" applyFill="1" applyBorder="1" applyAlignment="1" applyProtection="1">
      <alignment horizontal="center" vertical="center" wrapText="1"/>
      <protection locked="0"/>
    </xf>
    <xf numFmtId="43" fontId="6" fillId="2" borderId="9" xfId="1" applyFont="1" applyFill="1" applyBorder="1" applyAlignment="1" applyProtection="1">
      <alignment horizontal="center" vertical="center" wrapText="1"/>
      <protection locked="0"/>
    </xf>
    <xf numFmtId="43" fontId="3" fillId="4" borderId="9" xfId="1" applyFont="1" applyFill="1" applyBorder="1" applyAlignment="1" applyProtection="1">
      <alignment horizontal="center" vertical="center" wrapText="1"/>
      <protection locked="0"/>
    </xf>
    <xf numFmtId="43" fontId="3" fillId="5" borderId="9" xfId="1" applyFont="1" applyFill="1" applyBorder="1" applyAlignment="1" applyProtection="1">
      <alignment horizontal="center" vertical="center" wrapText="1"/>
      <protection locked="0"/>
    </xf>
    <xf numFmtId="43" fontId="6" fillId="3" borderId="9" xfId="1" applyFont="1" applyFill="1" applyBorder="1" applyAlignment="1" applyProtection="1">
      <alignment horizontal="center" vertical="center" wrapText="1"/>
      <protection locked="0"/>
    </xf>
    <xf numFmtId="43" fontId="6" fillId="5" borderId="9" xfId="1" applyFont="1" applyFill="1" applyBorder="1" applyAlignment="1" applyProtection="1">
      <alignment horizontal="center" vertical="center" wrapText="1"/>
      <protection locked="0"/>
    </xf>
    <xf numFmtId="2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43" fontId="6" fillId="7" borderId="9" xfId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 applyProtection="1">
      <alignment horizontal="center" vertical="center" wrapText="1"/>
      <protection locked="0"/>
    </xf>
    <xf numFmtId="2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2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9" xfId="1" applyNumberFormat="1" applyFont="1" applyBorder="1" applyAlignment="1" applyProtection="1">
      <alignment horizontal="center" vertical="center" wrapText="1"/>
      <protection locked="0"/>
    </xf>
    <xf numFmtId="43" fontId="3" fillId="0" borderId="9" xfId="1" applyFont="1" applyFill="1" applyBorder="1" applyAlignment="1" applyProtection="1">
      <alignment horizontal="center" vertical="center" wrapText="1"/>
      <protection locked="0"/>
    </xf>
    <xf numFmtId="165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" xfId="0" applyNumberFormat="1" applyFont="1" applyBorder="1" applyAlignment="1" applyProtection="1">
      <alignment horizontal="center" vertical="center" wrapText="1"/>
      <protection locked="0"/>
    </xf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left" vertical="center" wrapText="1" readingOrder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vertical="center" wrapText="1"/>
    </xf>
    <xf numFmtId="43" fontId="3" fillId="0" borderId="9" xfId="1" applyFont="1" applyBorder="1" applyAlignment="1" applyProtection="1">
      <alignment vertical="center" wrapText="1"/>
      <protection locked="0"/>
    </xf>
    <xf numFmtId="43" fontId="6" fillId="3" borderId="9" xfId="1" applyFont="1" applyFill="1" applyBorder="1" applyAlignment="1" applyProtection="1">
      <alignment vertical="center" wrapText="1"/>
      <protection locked="0"/>
    </xf>
    <xf numFmtId="43" fontId="3" fillId="4" borderId="9" xfId="1" applyFont="1" applyFill="1" applyBorder="1" applyAlignment="1" applyProtection="1">
      <alignment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4" xfId="0" applyNumberFormat="1" applyFont="1" applyFill="1" applyBorder="1" applyAlignment="1">
      <alignment horizontal="left" vertical="center" wrapText="1"/>
    </xf>
    <xf numFmtId="2" fontId="6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12" xfId="0" applyNumberFormat="1" applyFont="1" applyFill="1" applyBorder="1" applyAlignment="1">
      <alignment horizontal="left" vertical="center" wrapText="1"/>
    </xf>
    <xf numFmtId="2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 applyProtection="1">
      <alignment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1" xfId="0" applyNumberFormat="1" applyFont="1" applyFill="1" applyBorder="1" applyAlignment="1">
      <alignment horizontal="left" vertical="center" wrapText="1"/>
    </xf>
    <xf numFmtId="2" fontId="6" fillId="8" borderId="9" xfId="0" applyNumberFormat="1" applyFont="1" applyFill="1" applyBorder="1" applyAlignment="1" applyProtection="1">
      <alignment vertical="center" wrapText="1"/>
      <protection locked="0"/>
    </xf>
    <xf numFmtId="2" fontId="12" fillId="8" borderId="13" xfId="0" applyNumberFormat="1" applyFont="1" applyFill="1" applyBorder="1" applyAlignment="1" applyProtection="1">
      <alignment horizontal="right" vertical="center" wrapText="1"/>
      <protection locked="0"/>
    </xf>
    <xf numFmtId="43" fontId="3" fillId="0" borderId="9" xfId="1" applyFont="1" applyFill="1" applyBorder="1" applyAlignment="1" applyProtection="1">
      <alignment vertical="center" wrapText="1"/>
      <protection locked="0"/>
    </xf>
    <xf numFmtId="43" fontId="6" fillId="2" borderId="9" xfId="1" applyFont="1" applyFill="1" applyBorder="1" applyAlignment="1" applyProtection="1">
      <alignment vertical="center" wrapText="1"/>
      <protection locked="0"/>
    </xf>
    <xf numFmtId="2" fontId="15" fillId="8" borderId="1" xfId="0" applyNumberFormat="1" applyFont="1" applyFill="1" applyBorder="1" applyAlignment="1" applyProtection="1">
      <alignment vertical="center" wrapText="1"/>
      <protection locked="0"/>
    </xf>
    <xf numFmtId="2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49" fontId="12" fillId="5" borderId="1" xfId="0" applyNumberFormat="1" applyFont="1" applyFill="1" applyBorder="1" applyAlignment="1">
      <alignment horizontal="left" vertical="center" wrapText="1"/>
    </xf>
    <xf numFmtId="49" fontId="6" fillId="9" borderId="1" xfId="0" applyNumberFormat="1" applyFont="1" applyFill="1" applyBorder="1" applyAlignment="1">
      <alignment horizontal="left" vertical="center" wrapText="1"/>
    </xf>
    <xf numFmtId="2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9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9" borderId="1" xfId="0" applyNumberFormat="1" applyFont="1" applyFill="1" applyBorder="1" applyAlignment="1">
      <alignment horizontal="left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49" fontId="3" fillId="9" borderId="6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49" fontId="3" fillId="9" borderId="6" xfId="0" applyNumberFormat="1" applyFont="1" applyFill="1" applyBorder="1" applyAlignment="1">
      <alignment horizontal="center" vertical="center" wrapText="1"/>
    </xf>
    <xf numFmtId="2" fontId="3" fillId="9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9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5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10" borderId="1" xfId="0" applyNumberFormat="1" applyFont="1" applyFill="1" applyBorder="1" applyAlignment="1">
      <alignment horizontal="left" vertical="center" wrapText="1"/>
    </xf>
    <xf numFmtId="2" fontId="6" fillId="10" borderId="9" xfId="0" applyNumberFormat="1" applyFont="1" applyFill="1" applyBorder="1" applyAlignment="1" applyProtection="1">
      <alignment horizontal="center" vertical="center" wrapText="1"/>
      <protection locked="0"/>
    </xf>
    <xf numFmtId="43" fontId="6" fillId="10" borderId="9" xfId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vertical="center" wrapText="1"/>
      <protection locked="0"/>
    </xf>
    <xf numFmtId="49" fontId="3" fillId="0" borderId="0" xfId="0" applyNumberFormat="1" applyFont="1" applyAlignment="1">
      <alignment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49" fontId="3" fillId="9" borderId="6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1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9" borderId="14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6" fillId="9" borderId="9" xfId="0" applyNumberFormat="1" applyFont="1" applyFill="1" applyBorder="1" applyAlignment="1">
      <alignment horizontal="center" vertical="center" wrapText="1"/>
    </xf>
    <xf numFmtId="49" fontId="6" fillId="9" borderId="6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left" vertical="center" wrapText="1" shrinkToFi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3" fillId="8" borderId="1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/>
    </xf>
    <xf numFmtId="49" fontId="6" fillId="8" borderId="1" xfId="0" applyNumberFormat="1" applyFont="1" applyFill="1" applyBorder="1" applyAlignment="1">
      <alignment horizontal="center" vertical="center" wrapText="1"/>
    </xf>
    <xf numFmtId="49" fontId="6" fillId="10" borderId="9" xfId="0" applyNumberFormat="1" applyFont="1" applyFill="1" applyBorder="1" applyAlignment="1">
      <alignment horizontal="center" vertical="center" wrapText="1"/>
    </xf>
    <xf numFmtId="49" fontId="6" fillId="10" borderId="6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8" borderId="14" xfId="0" applyNumberFormat="1" applyFont="1" applyFill="1" applyBorder="1" applyAlignment="1">
      <alignment horizontal="center" vertical="center" wrapText="1"/>
    </xf>
    <xf numFmtId="49" fontId="6" fillId="8" borderId="6" xfId="0" applyNumberFormat="1" applyFont="1" applyFill="1" applyBorder="1" applyAlignment="1">
      <alignment horizontal="center" vertical="center" wrapText="1"/>
    </xf>
    <xf numFmtId="49" fontId="6" fillId="10" borderId="14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3" fillId="9" borderId="0" xfId="0" applyNumberFormat="1" applyFont="1" applyFill="1" applyAlignment="1" applyProtection="1">
      <alignment vertical="center" wrapText="1"/>
      <protection locked="0"/>
    </xf>
    <xf numFmtId="49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3" fillId="5" borderId="9" xfId="1" applyNumberFormat="1" applyFont="1" applyFill="1" applyBorder="1" applyAlignment="1" applyProtection="1">
      <alignment horizontal="center" vertical="center" wrapText="1"/>
      <protection locked="0"/>
    </xf>
    <xf numFmtId="2" fontId="3" fillId="5" borderId="15" xfId="0" applyNumberFormat="1" applyFont="1" applyFill="1" applyBorder="1" applyAlignment="1" applyProtection="1">
      <alignment horizontal="center" vertical="center" wrapText="1"/>
      <protection locked="0"/>
    </xf>
    <xf numFmtId="43" fontId="3" fillId="9" borderId="9" xfId="1" applyFont="1" applyFill="1" applyBorder="1" applyAlignment="1" applyProtection="1">
      <alignment horizontal="center" vertical="center" wrapText="1"/>
      <protection locked="0"/>
    </xf>
    <xf numFmtId="165" fontId="3" fillId="9" borderId="9" xfId="1" applyNumberFormat="1" applyFont="1" applyFill="1" applyBorder="1" applyAlignment="1" applyProtection="1">
      <alignment horizontal="center" vertical="center" wrapText="1"/>
      <protection locked="0"/>
    </xf>
    <xf numFmtId="43" fontId="3" fillId="9" borderId="9" xfId="1" applyFont="1" applyFill="1" applyBorder="1" applyAlignment="1" applyProtection="1">
      <alignment vertical="center" wrapText="1"/>
      <protection locked="0"/>
    </xf>
    <xf numFmtId="49" fontId="6" fillId="10" borderId="1" xfId="0" applyNumberFormat="1" applyFont="1" applyFill="1" applyBorder="1" applyAlignment="1">
      <alignment horizontal="center" vertical="center" wrapText="1"/>
    </xf>
    <xf numFmtId="2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10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opLeftCell="A125" workbookViewId="0">
      <selection activeCell="B127" sqref="B127"/>
    </sheetView>
  </sheetViews>
  <sheetFormatPr defaultRowHeight="12.75" x14ac:dyDescent="0.2"/>
  <cols>
    <col min="1" max="1" width="4" style="5" customWidth="1"/>
    <col min="2" max="2" width="46.85546875" style="30" customWidth="1"/>
    <col min="3" max="3" width="2.28515625" style="31" customWidth="1"/>
    <col min="4" max="4" width="1.28515625" style="31" customWidth="1"/>
    <col min="5" max="5" width="2.85546875" style="31" customWidth="1"/>
    <col min="6" max="6" width="1.140625" style="31" customWidth="1"/>
    <col min="7" max="7" width="4.7109375" style="31" customWidth="1"/>
    <col min="8" max="8" width="3.140625" style="31" customWidth="1"/>
    <col min="9" max="9" width="1.42578125" style="31" customWidth="1"/>
    <col min="10" max="10" width="3.42578125" style="31" customWidth="1"/>
    <col min="11" max="11" width="1.28515625" style="31" customWidth="1"/>
    <col min="12" max="12" width="10.42578125" style="10" customWidth="1"/>
    <col min="13" max="13" width="9.5703125" style="5" customWidth="1"/>
    <col min="14" max="15" width="0.140625" style="5" hidden="1" customWidth="1"/>
    <col min="16" max="16" width="1.42578125" style="5" hidden="1" customWidth="1"/>
    <col min="17" max="18" width="9.140625" style="5" hidden="1" customWidth="1"/>
    <col min="19" max="16384" width="9.140625" style="5"/>
  </cols>
  <sheetData>
    <row r="1" spans="1:19" ht="15.75" x14ac:dyDescent="0.2">
      <c r="A1" s="1"/>
      <c r="B1" s="14"/>
      <c r="C1" s="15"/>
      <c r="D1" s="159" t="s">
        <v>156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9" ht="15.75" x14ac:dyDescent="0.25">
      <c r="A2" s="1"/>
      <c r="B2" s="14"/>
      <c r="C2" s="15"/>
      <c r="D2" s="160" t="s">
        <v>211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9" ht="22.5" customHeight="1" x14ac:dyDescent="0.2">
      <c r="A3" s="168"/>
      <c r="B3" s="168"/>
      <c r="C3" s="121"/>
      <c r="D3" s="161" t="s">
        <v>83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</row>
    <row r="4" spans="1:19" ht="15" x14ac:dyDescent="0.25">
      <c r="A4" s="2"/>
      <c r="B4" s="4"/>
      <c r="C4" s="3"/>
      <c r="D4" s="160" t="s">
        <v>212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9" ht="12.75" customHeight="1" x14ac:dyDescent="0.2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8"/>
      <c r="N5" s="18"/>
      <c r="O5" s="18"/>
      <c r="P5" s="18"/>
      <c r="Q5" s="18"/>
      <c r="R5" s="18"/>
    </row>
    <row r="6" spans="1:19" ht="15" customHeight="1" x14ac:dyDescent="0.25">
      <c r="A6" s="170" t="s">
        <v>213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8"/>
      <c r="N6" s="18"/>
      <c r="O6" s="18"/>
      <c r="P6" s="18"/>
      <c r="Q6" s="18"/>
      <c r="R6" s="18"/>
    </row>
    <row r="7" spans="1:19" ht="15.75" customHeight="1" x14ac:dyDescent="0.2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</row>
    <row r="8" spans="1:19" ht="48.75" customHeight="1" x14ac:dyDescent="0.2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</row>
    <row r="9" spans="1:19" ht="13.5" customHeight="1" thickBot="1" x14ac:dyDescent="0.25">
      <c r="A9" s="2"/>
      <c r="B9" s="4"/>
      <c r="C9" s="3"/>
      <c r="D9" s="3"/>
      <c r="E9" s="3"/>
      <c r="F9" s="3"/>
      <c r="G9" s="3"/>
      <c r="H9" s="3"/>
      <c r="I9" s="3"/>
      <c r="J9" s="3"/>
      <c r="K9" s="1"/>
    </row>
    <row r="10" spans="1:19" ht="16.5" hidden="1" thickBot="1" x14ac:dyDescent="0.25">
      <c r="A10" s="2"/>
      <c r="B10" s="4"/>
      <c r="C10" s="3"/>
      <c r="D10" s="3"/>
      <c r="E10" s="3"/>
      <c r="F10" s="3"/>
      <c r="G10" s="3"/>
      <c r="H10" s="3"/>
      <c r="I10" s="3"/>
      <c r="J10" s="3"/>
      <c r="K10" s="1"/>
    </row>
    <row r="11" spans="1:19" ht="45.75" customHeight="1" thickBot="1" x14ac:dyDescent="0.25">
      <c r="A11" s="11" t="s">
        <v>5</v>
      </c>
      <c r="B11" s="16" t="s">
        <v>6</v>
      </c>
      <c r="C11" s="169" t="s">
        <v>23</v>
      </c>
      <c r="D11" s="169"/>
      <c r="E11" s="169" t="s">
        <v>24</v>
      </c>
      <c r="F11" s="169"/>
      <c r="G11" s="169" t="s">
        <v>3</v>
      </c>
      <c r="H11" s="169"/>
      <c r="I11" s="169"/>
      <c r="J11" s="169" t="s">
        <v>4</v>
      </c>
      <c r="K11" s="169"/>
      <c r="L11" s="41" t="s">
        <v>194</v>
      </c>
      <c r="M11" s="57" t="s">
        <v>214</v>
      </c>
      <c r="N11" s="32"/>
      <c r="O11" s="32"/>
      <c r="P11" s="32"/>
      <c r="Q11" s="32"/>
      <c r="R11" s="32"/>
      <c r="S11" s="58" t="s">
        <v>190</v>
      </c>
    </row>
    <row r="12" spans="1:19" ht="21.75" customHeight="1" x14ac:dyDescent="0.2">
      <c r="A12" s="28" t="s">
        <v>116</v>
      </c>
      <c r="B12" s="23" t="s">
        <v>25</v>
      </c>
      <c r="C12" s="162" t="s">
        <v>13</v>
      </c>
      <c r="D12" s="162"/>
      <c r="E12" s="162" t="s">
        <v>18</v>
      </c>
      <c r="F12" s="162"/>
      <c r="G12" s="162" t="s">
        <v>26</v>
      </c>
      <c r="H12" s="162"/>
      <c r="I12" s="162"/>
      <c r="J12" s="162" t="s">
        <v>21</v>
      </c>
      <c r="K12" s="162"/>
      <c r="L12" s="42">
        <f>L13+L16+L30+L34</f>
        <v>19253.37</v>
      </c>
      <c r="M12" s="71">
        <f>M13+M16+M30+M34</f>
        <v>18008.62</v>
      </c>
      <c r="N12" s="71"/>
      <c r="O12" s="71"/>
      <c r="P12" s="71"/>
      <c r="Q12" s="71"/>
      <c r="R12" s="71"/>
      <c r="S12" s="71">
        <f>M12/L12*100</f>
        <v>93.534898046419926</v>
      </c>
    </row>
    <row r="13" spans="1:19" ht="36" customHeight="1" x14ac:dyDescent="0.2">
      <c r="A13" s="13"/>
      <c r="B13" s="19" t="s">
        <v>115</v>
      </c>
      <c r="C13" s="141" t="s">
        <v>13</v>
      </c>
      <c r="D13" s="141"/>
      <c r="E13" s="141" t="s">
        <v>15</v>
      </c>
      <c r="F13" s="141"/>
      <c r="G13" s="141" t="s">
        <v>28</v>
      </c>
      <c r="H13" s="141"/>
      <c r="I13" s="141"/>
      <c r="J13" s="141" t="s">
        <v>27</v>
      </c>
      <c r="K13" s="141"/>
      <c r="L13" s="46">
        <f>L14</f>
        <v>471.25</v>
      </c>
      <c r="M13" s="70">
        <f>M14</f>
        <v>465.6</v>
      </c>
      <c r="N13" s="70"/>
      <c r="O13" s="70"/>
      <c r="P13" s="70"/>
      <c r="Q13" s="70"/>
      <c r="R13" s="70"/>
      <c r="S13" s="70">
        <f>M13/L13*100</f>
        <v>98.801061007957571</v>
      </c>
    </row>
    <row r="14" spans="1:19" ht="24" customHeight="1" x14ac:dyDescent="0.2">
      <c r="A14" s="12"/>
      <c r="B14" s="6" t="s">
        <v>31</v>
      </c>
      <c r="C14" s="140" t="s">
        <v>13</v>
      </c>
      <c r="D14" s="140"/>
      <c r="E14" s="140" t="s">
        <v>15</v>
      </c>
      <c r="F14" s="140"/>
      <c r="G14" s="140" t="s">
        <v>32</v>
      </c>
      <c r="H14" s="140"/>
      <c r="I14" s="140"/>
      <c r="J14" s="140" t="s">
        <v>21</v>
      </c>
      <c r="K14" s="140"/>
      <c r="L14" s="43">
        <v>471.25</v>
      </c>
      <c r="M14" s="66">
        <f>M15</f>
        <v>465.6</v>
      </c>
      <c r="N14" s="66"/>
      <c r="O14" s="66"/>
      <c r="P14" s="66"/>
      <c r="Q14" s="66"/>
      <c r="R14" s="66"/>
      <c r="S14" s="66">
        <f t="shared" ref="S14:S78" si="0">M14/L14*100</f>
        <v>98.801061007957571</v>
      </c>
    </row>
    <row r="15" spans="1:19" ht="24" customHeight="1" x14ac:dyDescent="0.2">
      <c r="A15" s="12"/>
      <c r="B15" s="6" t="s">
        <v>29</v>
      </c>
      <c r="C15" s="140" t="s">
        <v>13</v>
      </c>
      <c r="D15" s="140"/>
      <c r="E15" s="140" t="s">
        <v>15</v>
      </c>
      <c r="F15" s="140"/>
      <c r="G15" s="140" t="s">
        <v>32</v>
      </c>
      <c r="H15" s="140"/>
      <c r="I15" s="140"/>
      <c r="J15" s="140">
        <v>500</v>
      </c>
      <c r="K15" s="140"/>
      <c r="L15" s="43">
        <v>471.25</v>
      </c>
      <c r="M15" s="66">
        <v>465.6</v>
      </c>
      <c r="N15" s="66"/>
      <c r="O15" s="66"/>
      <c r="P15" s="66"/>
      <c r="Q15" s="66"/>
      <c r="R15" s="66"/>
      <c r="S15" s="66">
        <f t="shared" si="0"/>
        <v>98.801061007957571</v>
      </c>
    </row>
    <row r="16" spans="1:19" ht="51" x14ac:dyDescent="0.2">
      <c r="A16" s="13"/>
      <c r="B16" s="19" t="s">
        <v>33</v>
      </c>
      <c r="C16" s="141" t="s">
        <v>13</v>
      </c>
      <c r="D16" s="141"/>
      <c r="E16" s="141" t="s">
        <v>16</v>
      </c>
      <c r="F16" s="141"/>
      <c r="G16" s="141" t="s">
        <v>34</v>
      </c>
      <c r="H16" s="141"/>
      <c r="I16" s="141"/>
      <c r="J16" s="141" t="s">
        <v>27</v>
      </c>
      <c r="K16" s="141"/>
      <c r="L16" s="46">
        <f>L17+L23</f>
        <v>12647.75</v>
      </c>
      <c r="M16" s="70">
        <f>M17+M23</f>
        <v>11704.829999999998</v>
      </c>
      <c r="N16" s="70"/>
      <c r="O16" s="70"/>
      <c r="P16" s="70"/>
      <c r="Q16" s="70"/>
      <c r="R16" s="70"/>
      <c r="S16" s="70">
        <f t="shared" si="0"/>
        <v>92.544760925856366</v>
      </c>
    </row>
    <row r="17" spans="1:19" ht="38.25" x14ac:dyDescent="0.2">
      <c r="A17" s="13"/>
      <c r="B17" s="24" t="s">
        <v>129</v>
      </c>
      <c r="C17" s="143" t="s">
        <v>13</v>
      </c>
      <c r="D17" s="143"/>
      <c r="E17" s="143" t="s">
        <v>16</v>
      </c>
      <c r="F17" s="143"/>
      <c r="G17" s="143" t="s">
        <v>28</v>
      </c>
      <c r="H17" s="143"/>
      <c r="I17" s="143"/>
      <c r="J17" s="143" t="s">
        <v>21</v>
      </c>
      <c r="K17" s="143"/>
      <c r="L17" s="44">
        <f>L18+L21</f>
        <v>12328.45</v>
      </c>
      <c r="M17" s="69">
        <f>M18+M21</f>
        <v>11385.529999999999</v>
      </c>
      <c r="N17" s="69"/>
      <c r="O17" s="69"/>
      <c r="P17" s="69"/>
      <c r="Q17" s="69"/>
      <c r="R17" s="69"/>
      <c r="S17" s="69">
        <f t="shared" si="0"/>
        <v>92.351674379179855</v>
      </c>
    </row>
    <row r="18" spans="1:19" ht="13.5" customHeight="1" x14ac:dyDescent="0.2">
      <c r="A18" s="13"/>
      <c r="B18" s="185" t="s">
        <v>239</v>
      </c>
      <c r="C18" s="128" t="s">
        <v>13</v>
      </c>
      <c r="D18" s="128"/>
      <c r="E18" s="128" t="s">
        <v>16</v>
      </c>
      <c r="F18" s="128"/>
      <c r="G18" s="128" t="s">
        <v>30</v>
      </c>
      <c r="H18" s="128"/>
      <c r="I18" s="128"/>
      <c r="J18" s="128" t="s">
        <v>21</v>
      </c>
      <c r="K18" s="128"/>
      <c r="L18" s="45">
        <f>L19+L20</f>
        <v>11065.45</v>
      </c>
      <c r="M18" s="67">
        <f>M19+M20</f>
        <v>10189.48</v>
      </c>
      <c r="N18" s="67"/>
      <c r="O18" s="67"/>
      <c r="P18" s="67"/>
      <c r="Q18" s="67"/>
      <c r="R18" s="67"/>
      <c r="S18" s="67">
        <f t="shared" si="0"/>
        <v>92.083738121811578</v>
      </c>
    </row>
    <row r="19" spans="1:19" ht="25.5" x14ac:dyDescent="0.2">
      <c r="A19" s="13"/>
      <c r="B19" s="184" t="s">
        <v>237</v>
      </c>
      <c r="C19" s="146" t="s">
        <v>13</v>
      </c>
      <c r="D19" s="146"/>
      <c r="E19" s="146" t="s">
        <v>16</v>
      </c>
      <c r="F19" s="146"/>
      <c r="G19" s="128" t="s">
        <v>174</v>
      </c>
      <c r="H19" s="128"/>
      <c r="I19" s="128"/>
      <c r="J19" s="128">
        <v>500</v>
      </c>
      <c r="K19" s="128"/>
      <c r="L19" s="43">
        <v>6199.5</v>
      </c>
      <c r="M19" s="66">
        <v>5886.78</v>
      </c>
      <c r="N19" s="66"/>
      <c r="O19" s="66"/>
      <c r="P19" s="66"/>
      <c r="Q19" s="66"/>
      <c r="R19" s="66"/>
      <c r="S19" s="66">
        <f t="shared" si="0"/>
        <v>94.955722235664169</v>
      </c>
    </row>
    <row r="20" spans="1:19" ht="26.25" customHeight="1" x14ac:dyDescent="0.2">
      <c r="A20" s="13"/>
      <c r="B20" s="184" t="s">
        <v>238</v>
      </c>
      <c r="C20" s="146" t="s">
        <v>13</v>
      </c>
      <c r="D20" s="146"/>
      <c r="E20" s="146" t="s">
        <v>16</v>
      </c>
      <c r="F20" s="146"/>
      <c r="G20" s="128" t="s">
        <v>173</v>
      </c>
      <c r="H20" s="128"/>
      <c r="I20" s="128"/>
      <c r="J20" s="128">
        <v>500</v>
      </c>
      <c r="K20" s="128"/>
      <c r="L20" s="43">
        <v>4865.95</v>
      </c>
      <c r="M20" s="66">
        <v>4302.7</v>
      </c>
      <c r="N20" s="66"/>
      <c r="O20" s="66"/>
      <c r="P20" s="66"/>
      <c r="Q20" s="66"/>
      <c r="R20" s="66"/>
      <c r="S20" s="66">
        <f t="shared" si="0"/>
        <v>88.424665276050931</v>
      </c>
    </row>
    <row r="21" spans="1:19" ht="38.25" x14ac:dyDescent="0.2">
      <c r="A21" s="13"/>
      <c r="B21" s="17" t="s">
        <v>35</v>
      </c>
      <c r="C21" s="128" t="s">
        <v>13</v>
      </c>
      <c r="D21" s="128"/>
      <c r="E21" s="128" t="s">
        <v>16</v>
      </c>
      <c r="F21" s="128"/>
      <c r="G21" s="128" t="s">
        <v>36</v>
      </c>
      <c r="H21" s="128"/>
      <c r="I21" s="128"/>
      <c r="J21" s="128" t="s">
        <v>21</v>
      </c>
      <c r="K21" s="128"/>
      <c r="L21" s="45">
        <f>L22</f>
        <v>1263</v>
      </c>
      <c r="M21" s="67">
        <f>M22</f>
        <v>1196.05</v>
      </c>
      <c r="N21" s="67"/>
      <c r="O21" s="67"/>
      <c r="P21" s="67"/>
      <c r="Q21" s="67"/>
      <c r="R21" s="67"/>
      <c r="S21" s="67">
        <f t="shared" si="0"/>
        <v>94.699129057798899</v>
      </c>
    </row>
    <row r="22" spans="1:19" ht="30.75" customHeight="1" x14ac:dyDescent="0.2">
      <c r="A22" s="13"/>
      <c r="B22" s="17" t="s">
        <v>29</v>
      </c>
      <c r="C22" s="128" t="s">
        <v>13</v>
      </c>
      <c r="D22" s="128"/>
      <c r="E22" s="128" t="s">
        <v>16</v>
      </c>
      <c r="F22" s="128"/>
      <c r="G22" s="128" t="s">
        <v>36</v>
      </c>
      <c r="H22" s="128"/>
      <c r="I22" s="128"/>
      <c r="J22" s="128">
        <v>500</v>
      </c>
      <c r="K22" s="128"/>
      <c r="L22" s="43">
        <v>1263</v>
      </c>
      <c r="M22" s="66">
        <v>1196.05</v>
      </c>
      <c r="N22" s="66"/>
      <c r="O22" s="66"/>
      <c r="P22" s="66"/>
      <c r="Q22" s="66"/>
      <c r="R22" s="66"/>
      <c r="S22" s="66">
        <f t="shared" si="0"/>
        <v>94.699129057798899</v>
      </c>
    </row>
    <row r="23" spans="1:19" ht="76.5" x14ac:dyDescent="0.2">
      <c r="A23" s="13"/>
      <c r="B23" s="73" t="s">
        <v>161</v>
      </c>
      <c r="C23" s="143" t="s">
        <v>13</v>
      </c>
      <c r="D23" s="143"/>
      <c r="E23" s="143" t="s">
        <v>16</v>
      </c>
      <c r="F23" s="143"/>
      <c r="G23" s="143" t="s">
        <v>12</v>
      </c>
      <c r="H23" s="143"/>
      <c r="I23" s="143"/>
      <c r="J23" s="143" t="s">
        <v>1</v>
      </c>
      <c r="K23" s="143"/>
      <c r="L23" s="44">
        <f>L24+L25+L26+L27+L28+L29</f>
        <v>319.3</v>
      </c>
      <c r="M23" s="69">
        <f>M24+M25+M26+M27+M28+M29</f>
        <v>319.3</v>
      </c>
      <c r="N23" s="69"/>
      <c r="O23" s="69"/>
      <c r="P23" s="69"/>
      <c r="Q23" s="69"/>
      <c r="R23" s="69"/>
      <c r="S23" s="69">
        <f t="shared" si="0"/>
        <v>100</v>
      </c>
    </row>
    <row r="24" spans="1:19" ht="25.5" x14ac:dyDescent="0.2">
      <c r="A24" s="12"/>
      <c r="B24" s="17" t="s">
        <v>162</v>
      </c>
      <c r="C24" s="128" t="s">
        <v>13</v>
      </c>
      <c r="D24" s="128"/>
      <c r="E24" s="128" t="s">
        <v>16</v>
      </c>
      <c r="F24" s="128"/>
      <c r="G24" s="128" t="s">
        <v>160</v>
      </c>
      <c r="H24" s="128"/>
      <c r="I24" s="128"/>
      <c r="J24" s="128" t="s">
        <v>1</v>
      </c>
      <c r="K24" s="128"/>
      <c r="L24" s="45">
        <v>58.1</v>
      </c>
      <c r="M24" s="45">
        <v>58.1</v>
      </c>
      <c r="N24" s="66"/>
      <c r="O24" s="66"/>
      <c r="P24" s="66"/>
      <c r="Q24" s="66"/>
      <c r="R24" s="66"/>
      <c r="S24" s="66">
        <f t="shared" si="0"/>
        <v>100</v>
      </c>
    </row>
    <row r="25" spans="1:19" ht="38.25" x14ac:dyDescent="0.2">
      <c r="A25" s="12"/>
      <c r="B25" s="17" t="s">
        <v>163</v>
      </c>
      <c r="C25" s="128" t="s">
        <v>13</v>
      </c>
      <c r="D25" s="128"/>
      <c r="E25" s="128" t="s">
        <v>16</v>
      </c>
      <c r="F25" s="128"/>
      <c r="G25" s="128" t="s">
        <v>164</v>
      </c>
      <c r="H25" s="128"/>
      <c r="I25" s="128"/>
      <c r="J25" s="128" t="s">
        <v>1</v>
      </c>
      <c r="K25" s="128"/>
      <c r="L25" s="45">
        <v>33.6</v>
      </c>
      <c r="M25" s="45">
        <v>33.6</v>
      </c>
      <c r="N25" s="66"/>
      <c r="O25" s="66"/>
      <c r="P25" s="66"/>
      <c r="Q25" s="66"/>
      <c r="R25" s="66"/>
      <c r="S25" s="66">
        <f t="shared" si="0"/>
        <v>100</v>
      </c>
    </row>
    <row r="26" spans="1:19" ht="29.25" customHeight="1" x14ac:dyDescent="0.2">
      <c r="A26" s="12"/>
      <c r="B26" s="17" t="s">
        <v>165</v>
      </c>
      <c r="C26" s="128" t="s">
        <v>13</v>
      </c>
      <c r="D26" s="128"/>
      <c r="E26" s="128" t="s">
        <v>16</v>
      </c>
      <c r="F26" s="128"/>
      <c r="G26" s="128" t="s">
        <v>166</v>
      </c>
      <c r="H26" s="128"/>
      <c r="I26" s="128"/>
      <c r="J26" s="128" t="s">
        <v>1</v>
      </c>
      <c r="K26" s="128"/>
      <c r="L26" s="45">
        <v>24</v>
      </c>
      <c r="M26" s="45">
        <v>24</v>
      </c>
      <c r="N26" s="66"/>
      <c r="O26" s="66"/>
      <c r="P26" s="66"/>
      <c r="Q26" s="66"/>
      <c r="R26" s="66"/>
      <c r="S26" s="66">
        <f t="shared" si="0"/>
        <v>100</v>
      </c>
    </row>
    <row r="27" spans="1:19" ht="62.25" customHeight="1" x14ac:dyDescent="0.2">
      <c r="A27" s="12"/>
      <c r="B27" s="17" t="s">
        <v>167</v>
      </c>
      <c r="C27" s="128" t="s">
        <v>13</v>
      </c>
      <c r="D27" s="128"/>
      <c r="E27" s="128" t="s">
        <v>16</v>
      </c>
      <c r="F27" s="128"/>
      <c r="G27" s="128" t="s">
        <v>168</v>
      </c>
      <c r="H27" s="128"/>
      <c r="I27" s="128"/>
      <c r="J27" s="128" t="s">
        <v>1</v>
      </c>
      <c r="K27" s="128"/>
      <c r="L27" s="45">
        <v>64.599999999999994</v>
      </c>
      <c r="M27" s="45">
        <v>64.599999999999994</v>
      </c>
      <c r="N27" s="66"/>
      <c r="O27" s="66"/>
      <c r="P27" s="66"/>
      <c r="Q27" s="66"/>
      <c r="R27" s="66"/>
      <c r="S27" s="66">
        <f t="shared" si="0"/>
        <v>100</v>
      </c>
    </row>
    <row r="28" spans="1:19" ht="25.5" customHeight="1" x14ac:dyDescent="0.2">
      <c r="A28" s="12"/>
      <c r="B28" s="17" t="s">
        <v>169</v>
      </c>
      <c r="C28" s="128" t="s">
        <v>13</v>
      </c>
      <c r="D28" s="128"/>
      <c r="E28" s="128" t="s">
        <v>16</v>
      </c>
      <c r="F28" s="128"/>
      <c r="G28" s="128" t="s">
        <v>170</v>
      </c>
      <c r="H28" s="128"/>
      <c r="I28" s="128"/>
      <c r="J28" s="128" t="s">
        <v>1</v>
      </c>
      <c r="K28" s="128"/>
      <c r="L28" s="45">
        <v>91</v>
      </c>
      <c r="M28" s="45">
        <v>91</v>
      </c>
      <c r="N28" s="66"/>
      <c r="O28" s="66"/>
      <c r="P28" s="66"/>
      <c r="Q28" s="66"/>
      <c r="R28" s="66"/>
      <c r="S28" s="66">
        <f t="shared" si="0"/>
        <v>100</v>
      </c>
    </row>
    <row r="29" spans="1:19" ht="26.25" customHeight="1" x14ac:dyDescent="0.2">
      <c r="A29" s="12"/>
      <c r="B29" s="17" t="s">
        <v>172</v>
      </c>
      <c r="C29" s="128" t="s">
        <v>13</v>
      </c>
      <c r="D29" s="128"/>
      <c r="E29" s="128" t="s">
        <v>16</v>
      </c>
      <c r="F29" s="128"/>
      <c r="G29" s="128" t="s">
        <v>171</v>
      </c>
      <c r="H29" s="128"/>
      <c r="I29" s="128"/>
      <c r="J29" s="128" t="s">
        <v>1</v>
      </c>
      <c r="K29" s="128"/>
      <c r="L29" s="45">
        <v>48</v>
      </c>
      <c r="M29" s="45">
        <v>48</v>
      </c>
      <c r="N29" s="66"/>
      <c r="O29" s="66"/>
      <c r="P29" s="66"/>
      <c r="Q29" s="66"/>
      <c r="R29" s="66"/>
      <c r="S29" s="66">
        <f t="shared" si="0"/>
        <v>100</v>
      </c>
    </row>
    <row r="30" spans="1:19" ht="15.75" x14ac:dyDescent="0.2">
      <c r="A30" s="12"/>
      <c r="B30" s="19" t="s">
        <v>37</v>
      </c>
      <c r="C30" s="141" t="s">
        <v>13</v>
      </c>
      <c r="D30" s="141"/>
      <c r="E30" s="141" t="s">
        <v>159</v>
      </c>
      <c r="F30" s="141"/>
      <c r="G30" s="141" t="s">
        <v>26</v>
      </c>
      <c r="H30" s="141"/>
      <c r="I30" s="141"/>
      <c r="J30" s="141" t="s">
        <v>21</v>
      </c>
      <c r="K30" s="141"/>
      <c r="L30" s="46">
        <f t="shared" ref="L30:M32" si="1">L31</f>
        <v>100</v>
      </c>
      <c r="M30" s="70">
        <f t="shared" si="1"/>
        <v>0</v>
      </c>
      <c r="N30" s="70"/>
      <c r="O30" s="70"/>
      <c r="P30" s="70"/>
      <c r="Q30" s="70"/>
      <c r="R30" s="70"/>
      <c r="S30" s="70">
        <f t="shared" si="0"/>
        <v>0</v>
      </c>
    </row>
    <row r="31" spans="1:19" ht="17.25" customHeight="1" x14ac:dyDescent="0.2">
      <c r="A31" s="12"/>
      <c r="B31" s="6" t="s">
        <v>37</v>
      </c>
      <c r="C31" s="145" t="s">
        <v>13</v>
      </c>
      <c r="D31" s="145"/>
      <c r="E31" s="140" t="s">
        <v>159</v>
      </c>
      <c r="F31" s="140"/>
      <c r="G31" s="140" t="s">
        <v>38</v>
      </c>
      <c r="H31" s="140"/>
      <c r="I31" s="140"/>
      <c r="J31" s="140" t="s">
        <v>21</v>
      </c>
      <c r="K31" s="140"/>
      <c r="L31" s="43">
        <f t="shared" si="1"/>
        <v>100</v>
      </c>
      <c r="M31" s="66">
        <f t="shared" si="1"/>
        <v>0</v>
      </c>
      <c r="N31" s="66"/>
      <c r="O31" s="66"/>
      <c r="P31" s="66"/>
      <c r="Q31" s="66"/>
      <c r="R31" s="66"/>
      <c r="S31" s="66">
        <f t="shared" si="0"/>
        <v>0</v>
      </c>
    </row>
    <row r="32" spans="1:19" ht="15.75" x14ac:dyDescent="0.2">
      <c r="A32" s="12"/>
      <c r="B32" s="6" t="s">
        <v>39</v>
      </c>
      <c r="C32" s="145" t="s">
        <v>13</v>
      </c>
      <c r="D32" s="145"/>
      <c r="E32" s="140" t="s">
        <v>159</v>
      </c>
      <c r="F32" s="140"/>
      <c r="G32" s="140" t="s">
        <v>40</v>
      </c>
      <c r="H32" s="140"/>
      <c r="I32" s="140"/>
      <c r="J32" s="140" t="s">
        <v>21</v>
      </c>
      <c r="K32" s="140"/>
      <c r="L32" s="43">
        <f t="shared" si="1"/>
        <v>100</v>
      </c>
      <c r="M32" s="66">
        <f t="shared" si="1"/>
        <v>0</v>
      </c>
      <c r="N32" s="66"/>
      <c r="O32" s="66"/>
      <c r="P32" s="66"/>
      <c r="Q32" s="66"/>
      <c r="R32" s="66"/>
      <c r="S32" s="66">
        <f t="shared" si="0"/>
        <v>0</v>
      </c>
    </row>
    <row r="33" spans="1:19" ht="15.75" x14ac:dyDescent="0.2">
      <c r="A33" s="12"/>
      <c r="B33" s="6" t="s">
        <v>41</v>
      </c>
      <c r="C33" s="145" t="s">
        <v>13</v>
      </c>
      <c r="D33" s="145"/>
      <c r="E33" s="140" t="s">
        <v>159</v>
      </c>
      <c r="F33" s="140"/>
      <c r="G33" s="140" t="s">
        <v>40</v>
      </c>
      <c r="H33" s="140"/>
      <c r="I33" s="140"/>
      <c r="J33" s="140" t="s">
        <v>10</v>
      </c>
      <c r="K33" s="140"/>
      <c r="L33" s="43">
        <v>100</v>
      </c>
      <c r="M33" s="66">
        <v>0</v>
      </c>
      <c r="N33" s="66"/>
      <c r="O33" s="66"/>
      <c r="P33" s="66"/>
      <c r="Q33" s="66"/>
      <c r="R33" s="66"/>
      <c r="S33" s="66">
        <f t="shared" si="0"/>
        <v>0</v>
      </c>
    </row>
    <row r="34" spans="1:19" ht="15.75" x14ac:dyDescent="0.2">
      <c r="A34" s="12"/>
      <c r="B34" s="19" t="s">
        <v>42</v>
      </c>
      <c r="C34" s="132" t="s">
        <v>13</v>
      </c>
      <c r="D34" s="133"/>
      <c r="E34" s="132" t="s">
        <v>179</v>
      </c>
      <c r="F34" s="133"/>
      <c r="G34" s="132" t="s">
        <v>43</v>
      </c>
      <c r="H34" s="144"/>
      <c r="I34" s="133"/>
      <c r="J34" s="132" t="s">
        <v>27</v>
      </c>
      <c r="K34" s="133"/>
      <c r="L34" s="46">
        <f>L35+L43+L44+L42</f>
        <v>6034.37</v>
      </c>
      <c r="M34" s="70">
        <f>M35+M43+M44+M42</f>
        <v>5838.19</v>
      </c>
      <c r="N34" s="70"/>
      <c r="O34" s="70"/>
      <c r="P34" s="70"/>
      <c r="Q34" s="70"/>
      <c r="R34" s="70"/>
      <c r="S34" s="70">
        <f t="shared" si="0"/>
        <v>96.748956394785196</v>
      </c>
    </row>
    <row r="35" spans="1:19" s="9" customFormat="1" ht="27.75" customHeight="1" x14ac:dyDescent="0.2">
      <c r="A35" s="13"/>
      <c r="B35" s="24" t="s">
        <v>47</v>
      </c>
      <c r="C35" s="125" t="s">
        <v>13</v>
      </c>
      <c r="D35" s="126"/>
      <c r="E35" s="153" t="s">
        <v>179</v>
      </c>
      <c r="F35" s="154"/>
      <c r="G35" s="153" t="s">
        <v>217</v>
      </c>
      <c r="H35" s="157"/>
      <c r="I35" s="154"/>
      <c r="J35" s="153" t="s">
        <v>21</v>
      </c>
      <c r="K35" s="154"/>
      <c r="L35" s="44">
        <f>L38+L40+L36</f>
        <v>479.02</v>
      </c>
      <c r="M35" s="69">
        <f>M38+M40+M36</f>
        <v>415.10999999999996</v>
      </c>
      <c r="N35" s="69"/>
      <c r="O35" s="69"/>
      <c r="P35" s="69"/>
      <c r="Q35" s="69"/>
      <c r="R35" s="69"/>
      <c r="S35" s="69">
        <f t="shared" si="0"/>
        <v>86.658177111602853</v>
      </c>
    </row>
    <row r="36" spans="1:19" s="9" customFormat="1" ht="27.75" customHeight="1" x14ac:dyDescent="0.2">
      <c r="A36" s="13"/>
      <c r="B36" s="6" t="s">
        <v>128</v>
      </c>
      <c r="C36" s="134" t="s">
        <v>13</v>
      </c>
      <c r="D36" s="135"/>
      <c r="E36" s="137" t="s">
        <v>179</v>
      </c>
      <c r="F36" s="138"/>
      <c r="G36" s="137" t="s">
        <v>218</v>
      </c>
      <c r="H36" s="147"/>
      <c r="I36" s="138"/>
      <c r="J36" s="137" t="s">
        <v>21</v>
      </c>
      <c r="K36" s="138"/>
      <c r="L36" s="43">
        <f>L37</f>
        <v>270</v>
      </c>
      <c r="M36" s="67">
        <f>M37</f>
        <v>264.95999999999998</v>
      </c>
      <c r="N36" s="67"/>
      <c r="O36" s="67"/>
      <c r="P36" s="67"/>
      <c r="Q36" s="67"/>
      <c r="R36" s="67"/>
      <c r="S36" s="66">
        <f t="shared" ref="S36:S37" si="2">M36/L36*100</f>
        <v>98.133333333333326</v>
      </c>
    </row>
    <row r="37" spans="1:19" s="9" customFormat="1" ht="27.75" customHeight="1" x14ac:dyDescent="0.2">
      <c r="A37" s="13"/>
      <c r="B37" s="20" t="s">
        <v>29</v>
      </c>
      <c r="C37" s="165" t="s">
        <v>13</v>
      </c>
      <c r="D37" s="166"/>
      <c r="E37" s="155" t="s">
        <v>179</v>
      </c>
      <c r="F37" s="156"/>
      <c r="G37" s="137" t="s">
        <v>218</v>
      </c>
      <c r="H37" s="147"/>
      <c r="I37" s="138"/>
      <c r="J37" s="155" t="s">
        <v>10</v>
      </c>
      <c r="K37" s="156"/>
      <c r="L37" s="43">
        <v>270</v>
      </c>
      <c r="M37" s="66">
        <v>264.95999999999998</v>
      </c>
      <c r="N37" s="66"/>
      <c r="O37" s="66"/>
      <c r="P37" s="66"/>
      <c r="Q37" s="66"/>
      <c r="R37" s="66"/>
      <c r="S37" s="66">
        <f t="shared" si="2"/>
        <v>98.133333333333326</v>
      </c>
    </row>
    <row r="38" spans="1:19" s="9" customFormat="1" ht="24.75" customHeight="1" x14ac:dyDescent="0.2">
      <c r="A38" s="13"/>
      <c r="B38" s="6" t="s">
        <v>128</v>
      </c>
      <c r="C38" s="134" t="s">
        <v>13</v>
      </c>
      <c r="D38" s="135"/>
      <c r="E38" s="137" t="s">
        <v>179</v>
      </c>
      <c r="F38" s="138"/>
      <c r="G38" s="137" t="s">
        <v>126</v>
      </c>
      <c r="H38" s="147"/>
      <c r="I38" s="138"/>
      <c r="J38" s="137" t="s">
        <v>21</v>
      </c>
      <c r="K38" s="138"/>
      <c r="L38" s="43">
        <f>L39</f>
        <v>159.02000000000001</v>
      </c>
      <c r="M38" s="67">
        <f>M39</f>
        <v>103.21</v>
      </c>
      <c r="N38" s="67"/>
      <c r="O38" s="67"/>
      <c r="P38" s="67"/>
      <c r="Q38" s="67"/>
      <c r="R38" s="67"/>
      <c r="S38" s="66">
        <f t="shared" si="0"/>
        <v>64.903785687334917</v>
      </c>
    </row>
    <row r="39" spans="1:19" ht="23.25" customHeight="1" x14ac:dyDescent="0.2">
      <c r="A39" s="13"/>
      <c r="B39" s="20" t="s">
        <v>29</v>
      </c>
      <c r="C39" s="165" t="s">
        <v>13</v>
      </c>
      <c r="D39" s="166"/>
      <c r="E39" s="155" t="s">
        <v>179</v>
      </c>
      <c r="F39" s="156"/>
      <c r="G39" s="155" t="s">
        <v>126</v>
      </c>
      <c r="H39" s="158"/>
      <c r="I39" s="156"/>
      <c r="J39" s="155" t="s">
        <v>9</v>
      </c>
      <c r="K39" s="156"/>
      <c r="L39" s="43">
        <v>159.02000000000001</v>
      </c>
      <c r="M39" s="66">
        <v>103.21</v>
      </c>
      <c r="N39" s="66"/>
      <c r="O39" s="66"/>
      <c r="P39" s="66"/>
      <c r="Q39" s="66"/>
      <c r="R39" s="66"/>
      <c r="S39" s="66">
        <f t="shared" si="0"/>
        <v>64.903785687334917</v>
      </c>
    </row>
    <row r="40" spans="1:19" ht="21" customHeight="1" x14ac:dyDescent="0.2">
      <c r="A40" s="13"/>
      <c r="B40" s="17" t="s">
        <v>181</v>
      </c>
      <c r="C40" s="163" t="s">
        <v>13</v>
      </c>
      <c r="D40" s="164"/>
      <c r="E40" s="130" t="s">
        <v>179</v>
      </c>
      <c r="F40" s="131"/>
      <c r="G40" s="130" t="s">
        <v>180</v>
      </c>
      <c r="H40" s="136"/>
      <c r="I40" s="131"/>
      <c r="J40" s="130" t="s">
        <v>21</v>
      </c>
      <c r="K40" s="131"/>
      <c r="L40" s="45">
        <v>50</v>
      </c>
      <c r="M40" s="67">
        <f>M41</f>
        <v>46.94</v>
      </c>
      <c r="N40" s="67"/>
      <c r="O40" s="67"/>
      <c r="P40" s="67"/>
      <c r="Q40" s="67"/>
      <c r="R40" s="67"/>
      <c r="S40" s="67">
        <f t="shared" si="0"/>
        <v>93.88</v>
      </c>
    </row>
    <row r="41" spans="1:19" ht="25.5" x14ac:dyDescent="0.2">
      <c r="A41" s="13"/>
      <c r="B41" s="20" t="s">
        <v>29</v>
      </c>
      <c r="C41" s="165" t="s">
        <v>13</v>
      </c>
      <c r="D41" s="166"/>
      <c r="E41" s="155" t="s">
        <v>179</v>
      </c>
      <c r="F41" s="156"/>
      <c r="G41" s="155" t="s">
        <v>180</v>
      </c>
      <c r="H41" s="158"/>
      <c r="I41" s="156"/>
      <c r="J41" s="155" t="s">
        <v>9</v>
      </c>
      <c r="K41" s="156"/>
      <c r="L41" s="43">
        <v>50</v>
      </c>
      <c r="M41" s="66">
        <v>46.94</v>
      </c>
      <c r="N41" s="66"/>
      <c r="O41" s="66"/>
      <c r="P41" s="66"/>
      <c r="Q41" s="66"/>
      <c r="R41" s="66"/>
      <c r="S41" s="66">
        <f t="shared" si="0"/>
        <v>93.88</v>
      </c>
    </row>
    <row r="42" spans="1:19" ht="37.5" customHeight="1" x14ac:dyDescent="0.2">
      <c r="A42" s="13"/>
      <c r="B42" s="108" t="s">
        <v>195</v>
      </c>
      <c r="C42" s="148" t="s">
        <v>13</v>
      </c>
      <c r="D42" s="149"/>
      <c r="E42" s="111" t="s">
        <v>179</v>
      </c>
      <c r="F42" s="112"/>
      <c r="G42" s="122" t="s">
        <v>196</v>
      </c>
      <c r="H42" s="142"/>
      <c r="I42" s="123"/>
      <c r="J42" s="122" t="s">
        <v>197</v>
      </c>
      <c r="K42" s="123"/>
      <c r="L42" s="113">
        <v>4130</v>
      </c>
      <c r="M42" s="105">
        <v>4129.6499999999996</v>
      </c>
      <c r="N42" s="105"/>
      <c r="O42" s="105"/>
      <c r="P42" s="105"/>
      <c r="Q42" s="105"/>
      <c r="R42" s="105"/>
      <c r="S42" s="105">
        <f t="shared" si="0"/>
        <v>99.991525423728802</v>
      </c>
    </row>
    <row r="43" spans="1:19" ht="36.75" customHeight="1" x14ac:dyDescent="0.2">
      <c r="A43" s="13"/>
      <c r="B43" s="24" t="s">
        <v>222</v>
      </c>
      <c r="C43" s="125" t="s">
        <v>13</v>
      </c>
      <c r="D43" s="126"/>
      <c r="E43" s="153" t="s">
        <v>179</v>
      </c>
      <c r="F43" s="154"/>
      <c r="G43" s="153" t="s">
        <v>185</v>
      </c>
      <c r="H43" s="157"/>
      <c r="I43" s="154"/>
      <c r="J43" s="153" t="s">
        <v>9</v>
      </c>
      <c r="K43" s="154"/>
      <c r="L43" s="44">
        <v>1275.3499999999999</v>
      </c>
      <c r="M43" s="69">
        <v>1154.77</v>
      </c>
      <c r="N43" s="69"/>
      <c r="O43" s="69"/>
      <c r="P43" s="69"/>
      <c r="Q43" s="69"/>
      <c r="R43" s="69"/>
      <c r="S43" s="69">
        <f t="shared" si="0"/>
        <v>90.545340494766151</v>
      </c>
    </row>
    <row r="44" spans="1:19" ht="28.5" customHeight="1" x14ac:dyDescent="0.2">
      <c r="A44" s="13"/>
      <c r="B44" s="24" t="s">
        <v>221</v>
      </c>
      <c r="C44" s="125" t="s">
        <v>13</v>
      </c>
      <c r="D44" s="126"/>
      <c r="E44" s="153" t="s">
        <v>179</v>
      </c>
      <c r="F44" s="154"/>
      <c r="G44" s="153" t="s">
        <v>137</v>
      </c>
      <c r="H44" s="157"/>
      <c r="I44" s="154"/>
      <c r="J44" s="153" t="s">
        <v>9</v>
      </c>
      <c r="K44" s="154"/>
      <c r="L44" s="44">
        <v>150</v>
      </c>
      <c r="M44" s="69">
        <v>138.66</v>
      </c>
      <c r="N44" s="69"/>
      <c r="O44" s="69"/>
      <c r="P44" s="69"/>
      <c r="Q44" s="69"/>
      <c r="R44" s="69"/>
      <c r="S44" s="69">
        <f t="shared" si="0"/>
        <v>92.44</v>
      </c>
    </row>
    <row r="45" spans="1:19" ht="15.75" x14ac:dyDescent="0.2">
      <c r="A45" s="74" t="s">
        <v>84</v>
      </c>
      <c r="B45" s="22" t="s">
        <v>85</v>
      </c>
      <c r="C45" s="139" t="s">
        <v>14</v>
      </c>
      <c r="D45" s="139"/>
      <c r="E45" s="139" t="s">
        <v>18</v>
      </c>
      <c r="F45" s="139"/>
      <c r="G45" s="139" t="s">
        <v>26</v>
      </c>
      <c r="H45" s="139"/>
      <c r="I45" s="139"/>
      <c r="J45" s="139" t="s">
        <v>21</v>
      </c>
      <c r="K45" s="139"/>
      <c r="L45" s="47">
        <f t="shared" ref="L45:M48" si="3">L46</f>
        <v>399.99</v>
      </c>
      <c r="M45" s="71">
        <f>M46</f>
        <v>399.99</v>
      </c>
      <c r="N45" s="71"/>
      <c r="O45" s="71"/>
      <c r="P45" s="71"/>
      <c r="Q45" s="71"/>
      <c r="R45" s="71"/>
      <c r="S45" s="71">
        <f t="shared" si="0"/>
        <v>100</v>
      </c>
    </row>
    <row r="46" spans="1:19" ht="15.75" x14ac:dyDescent="0.2">
      <c r="A46" s="13"/>
      <c r="B46" s="19" t="s">
        <v>86</v>
      </c>
      <c r="C46" s="141" t="s">
        <v>14</v>
      </c>
      <c r="D46" s="141"/>
      <c r="E46" s="141" t="s">
        <v>15</v>
      </c>
      <c r="F46" s="141"/>
      <c r="G46" s="141" t="s">
        <v>26</v>
      </c>
      <c r="H46" s="141"/>
      <c r="I46" s="141"/>
      <c r="J46" s="141" t="s">
        <v>21</v>
      </c>
      <c r="K46" s="141"/>
      <c r="L46" s="46">
        <f t="shared" si="3"/>
        <v>399.99</v>
      </c>
      <c r="M46" s="70">
        <f t="shared" si="3"/>
        <v>399.99</v>
      </c>
      <c r="N46" s="70"/>
      <c r="O46" s="70"/>
      <c r="P46" s="70"/>
      <c r="Q46" s="70"/>
      <c r="R46" s="70"/>
      <c r="S46" s="70">
        <f t="shared" si="0"/>
        <v>100</v>
      </c>
    </row>
    <row r="47" spans="1:19" ht="15.75" x14ac:dyDescent="0.2">
      <c r="A47" s="13"/>
      <c r="B47" s="6" t="s">
        <v>87</v>
      </c>
      <c r="C47" s="140" t="s">
        <v>14</v>
      </c>
      <c r="D47" s="140"/>
      <c r="E47" s="140" t="s">
        <v>15</v>
      </c>
      <c r="F47" s="140"/>
      <c r="G47" s="140" t="s">
        <v>44</v>
      </c>
      <c r="H47" s="140"/>
      <c r="I47" s="140"/>
      <c r="J47" s="140" t="s">
        <v>21</v>
      </c>
      <c r="K47" s="140"/>
      <c r="L47" s="43">
        <f t="shared" si="3"/>
        <v>399.99</v>
      </c>
      <c r="M47" s="66">
        <f t="shared" si="3"/>
        <v>399.99</v>
      </c>
      <c r="N47" s="66"/>
      <c r="O47" s="66"/>
      <c r="P47" s="66"/>
      <c r="Q47" s="66"/>
      <c r="R47" s="66"/>
      <c r="S47" s="66">
        <f t="shared" si="0"/>
        <v>100</v>
      </c>
    </row>
    <row r="48" spans="1:19" ht="31.5" customHeight="1" x14ac:dyDescent="0.2">
      <c r="A48" s="13"/>
      <c r="B48" s="6" t="s">
        <v>88</v>
      </c>
      <c r="C48" s="140" t="s">
        <v>14</v>
      </c>
      <c r="D48" s="140"/>
      <c r="E48" s="140" t="s">
        <v>15</v>
      </c>
      <c r="F48" s="140"/>
      <c r="G48" s="140" t="s">
        <v>89</v>
      </c>
      <c r="H48" s="140"/>
      <c r="I48" s="140"/>
      <c r="J48" s="140" t="s">
        <v>21</v>
      </c>
      <c r="K48" s="140"/>
      <c r="L48" s="43">
        <f t="shared" si="3"/>
        <v>399.99</v>
      </c>
      <c r="M48" s="66">
        <f t="shared" si="3"/>
        <v>399.99</v>
      </c>
      <c r="N48" s="66"/>
      <c r="O48" s="66"/>
      <c r="P48" s="66"/>
      <c r="Q48" s="66"/>
      <c r="R48" s="66"/>
      <c r="S48" s="66">
        <f t="shared" si="0"/>
        <v>100</v>
      </c>
    </row>
    <row r="49" spans="1:19" ht="29.25" customHeight="1" x14ac:dyDescent="0.2">
      <c r="A49" s="13"/>
      <c r="B49" s="17" t="s">
        <v>29</v>
      </c>
      <c r="C49" s="128" t="s">
        <v>14</v>
      </c>
      <c r="D49" s="128"/>
      <c r="E49" s="128" t="s">
        <v>15</v>
      </c>
      <c r="F49" s="128"/>
      <c r="G49" s="128" t="s">
        <v>89</v>
      </c>
      <c r="H49" s="128"/>
      <c r="I49" s="128"/>
      <c r="J49" s="128" t="s">
        <v>9</v>
      </c>
      <c r="K49" s="128"/>
      <c r="L49" s="45">
        <v>399.99</v>
      </c>
      <c r="M49" s="67">
        <v>399.99</v>
      </c>
      <c r="N49" s="66"/>
      <c r="O49" s="66"/>
      <c r="P49" s="66"/>
      <c r="Q49" s="66"/>
      <c r="R49" s="66"/>
      <c r="S49" s="66">
        <f t="shared" si="0"/>
        <v>100</v>
      </c>
    </row>
    <row r="50" spans="1:19" ht="31.5" customHeight="1" x14ac:dyDescent="0.2">
      <c r="A50" s="74" t="s">
        <v>140</v>
      </c>
      <c r="B50" s="22" t="s">
        <v>49</v>
      </c>
      <c r="C50" s="150" t="s">
        <v>15</v>
      </c>
      <c r="D50" s="151"/>
      <c r="E50" s="150" t="s">
        <v>18</v>
      </c>
      <c r="F50" s="151"/>
      <c r="G50" s="150" t="s">
        <v>26</v>
      </c>
      <c r="H50" s="152"/>
      <c r="I50" s="151"/>
      <c r="J50" s="150" t="s">
        <v>21</v>
      </c>
      <c r="K50" s="151"/>
      <c r="L50" s="47">
        <f>L51+L57+L61</f>
        <v>3715</v>
      </c>
      <c r="M50" s="71">
        <f>M51+M57+M61</f>
        <v>3200.5699999999997</v>
      </c>
      <c r="N50" s="71"/>
      <c r="O50" s="71"/>
      <c r="P50" s="71"/>
      <c r="Q50" s="71"/>
      <c r="R50" s="71"/>
      <c r="S50" s="71">
        <f t="shared" si="0"/>
        <v>86.152624495289359</v>
      </c>
    </row>
    <row r="51" spans="1:19" ht="36.75" customHeight="1" x14ac:dyDescent="0.2">
      <c r="A51" s="13"/>
      <c r="B51" s="19" t="s">
        <v>54</v>
      </c>
      <c r="C51" s="141" t="s">
        <v>15</v>
      </c>
      <c r="D51" s="141"/>
      <c r="E51" s="141" t="s">
        <v>22</v>
      </c>
      <c r="F51" s="141"/>
      <c r="G51" s="141" t="s">
        <v>55</v>
      </c>
      <c r="H51" s="141"/>
      <c r="I51" s="141"/>
      <c r="J51" s="141" t="s">
        <v>21</v>
      </c>
      <c r="K51" s="141"/>
      <c r="L51" s="46">
        <f>L53+L56</f>
        <v>130</v>
      </c>
      <c r="M51" s="70">
        <f>M52+M56</f>
        <v>21.85</v>
      </c>
      <c r="N51" s="70"/>
      <c r="O51" s="70"/>
      <c r="P51" s="70"/>
      <c r="Q51" s="70"/>
      <c r="R51" s="70"/>
      <c r="S51" s="70">
        <f t="shared" si="0"/>
        <v>16.80769230769231</v>
      </c>
    </row>
    <row r="52" spans="1:19" ht="37.5" customHeight="1" x14ac:dyDescent="0.2">
      <c r="A52" s="13"/>
      <c r="B52" s="24" t="s">
        <v>118</v>
      </c>
      <c r="C52" s="143" t="s">
        <v>15</v>
      </c>
      <c r="D52" s="143"/>
      <c r="E52" s="143" t="s">
        <v>22</v>
      </c>
      <c r="F52" s="143"/>
      <c r="G52" s="143" t="s">
        <v>56</v>
      </c>
      <c r="H52" s="143"/>
      <c r="I52" s="143"/>
      <c r="J52" s="143" t="s">
        <v>21</v>
      </c>
      <c r="K52" s="143"/>
      <c r="L52" s="44">
        <f>+L53</f>
        <v>130</v>
      </c>
      <c r="M52" s="69">
        <f>M53+M54</f>
        <v>21.85</v>
      </c>
      <c r="N52" s="69"/>
      <c r="O52" s="69"/>
      <c r="P52" s="69"/>
      <c r="Q52" s="69"/>
      <c r="R52" s="69"/>
      <c r="S52" s="69">
        <f t="shared" si="0"/>
        <v>16.80769230769231</v>
      </c>
    </row>
    <row r="53" spans="1:19" ht="36" customHeight="1" x14ac:dyDescent="0.2">
      <c r="A53" s="13"/>
      <c r="B53" s="17" t="s">
        <v>50</v>
      </c>
      <c r="C53" s="130" t="s">
        <v>15</v>
      </c>
      <c r="D53" s="131"/>
      <c r="E53" s="130" t="s">
        <v>22</v>
      </c>
      <c r="F53" s="131"/>
      <c r="G53" s="130" t="s">
        <v>57</v>
      </c>
      <c r="H53" s="136"/>
      <c r="I53" s="131"/>
      <c r="J53" s="130" t="s">
        <v>9</v>
      </c>
      <c r="K53" s="131"/>
      <c r="L53" s="45">
        <v>130</v>
      </c>
      <c r="M53" s="67">
        <v>21.85</v>
      </c>
      <c r="N53" s="67"/>
      <c r="O53" s="67"/>
      <c r="P53" s="67"/>
      <c r="Q53" s="67"/>
      <c r="R53" s="67"/>
      <c r="S53" s="67">
        <f t="shared" si="0"/>
        <v>16.80769230769231</v>
      </c>
    </row>
    <row r="54" spans="1:19" ht="30" customHeight="1" x14ac:dyDescent="0.2">
      <c r="A54" s="13"/>
      <c r="B54" s="21" t="s">
        <v>91</v>
      </c>
      <c r="C54" s="137" t="s">
        <v>15</v>
      </c>
      <c r="D54" s="138"/>
      <c r="E54" s="137" t="s">
        <v>22</v>
      </c>
      <c r="F54" s="138"/>
      <c r="G54" s="137" t="s">
        <v>90</v>
      </c>
      <c r="H54" s="147"/>
      <c r="I54" s="138"/>
      <c r="J54" s="137" t="s">
        <v>21</v>
      </c>
      <c r="K54" s="138"/>
      <c r="L54" s="43">
        <f>L55</f>
        <v>0</v>
      </c>
      <c r="M54" s="66">
        <f>M55</f>
        <v>0</v>
      </c>
      <c r="N54" s="66"/>
      <c r="O54" s="66"/>
      <c r="P54" s="66"/>
      <c r="Q54" s="66"/>
      <c r="R54" s="66"/>
      <c r="S54" s="66">
        <v>0</v>
      </c>
    </row>
    <row r="55" spans="1:19" ht="28.5" customHeight="1" x14ac:dyDescent="0.2">
      <c r="A55" s="13"/>
      <c r="B55" s="6" t="s">
        <v>91</v>
      </c>
      <c r="C55" s="140" t="s">
        <v>15</v>
      </c>
      <c r="D55" s="140"/>
      <c r="E55" s="140" t="s">
        <v>22</v>
      </c>
      <c r="F55" s="140"/>
      <c r="G55" s="140" t="s">
        <v>92</v>
      </c>
      <c r="H55" s="140"/>
      <c r="I55" s="140"/>
      <c r="J55" s="140" t="s">
        <v>21</v>
      </c>
      <c r="K55" s="140"/>
      <c r="L55" s="43">
        <f>L56</f>
        <v>0</v>
      </c>
      <c r="M55" s="66">
        <v>0</v>
      </c>
      <c r="N55" s="66"/>
      <c r="O55" s="66"/>
      <c r="P55" s="66"/>
      <c r="Q55" s="66"/>
      <c r="R55" s="66"/>
      <c r="S55" s="66">
        <v>0</v>
      </c>
    </row>
    <row r="56" spans="1:19" ht="28.5" customHeight="1" x14ac:dyDescent="0.2">
      <c r="A56" s="13"/>
      <c r="B56" s="24" t="s">
        <v>134</v>
      </c>
      <c r="C56" s="153" t="s">
        <v>15</v>
      </c>
      <c r="D56" s="154"/>
      <c r="E56" s="153" t="s">
        <v>22</v>
      </c>
      <c r="F56" s="154"/>
      <c r="G56" s="153" t="s">
        <v>92</v>
      </c>
      <c r="H56" s="157"/>
      <c r="I56" s="154"/>
      <c r="J56" s="153" t="s">
        <v>9</v>
      </c>
      <c r="K56" s="154"/>
      <c r="L56" s="44">
        <v>0</v>
      </c>
      <c r="M56" s="69">
        <v>0</v>
      </c>
      <c r="N56" s="69"/>
      <c r="O56" s="69"/>
      <c r="P56" s="69"/>
      <c r="Q56" s="69"/>
      <c r="R56" s="69"/>
      <c r="S56" s="69">
        <v>0</v>
      </c>
    </row>
    <row r="57" spans="1:19" ht="18.75" customHeight="1" x14ac:dyDescent="0.2">
      <c r="A57" s="13"/>
      <c r="B57" s="19" t="s">
        <v>93</v>
      </c>
      <c r="C57" s="132" t="s">
        <v>15</v>
      </c>
      <c r="D57" s="133"/>
      <c r="E57" s="132" t="s">
        <v>0</v>
      </c>
      <c r="F57" s="133"/>
      <c r="G57" s="132" t="s">
        <v>26</v>
      </c>
      <c r="H57" s="144"/>
      <c r="I57" s="133"/>
      <c r="J57" s="132" t="s">
        <v>21</v>
      </c>
      <c r="K57" s="133"/>
      <c r="L57" s="46">
        <f>L58+L59+L60</f>
        <v>3525</v>
      </c>
      <c r="M57" s="70">
        <f>M60</f>
        <v>3157.22</v>
      </c>
      <c r="N57" s="70"/>
      <c r="O57" s="70"/>
      <c r="P57" s="70"/>
      <c r="Q57" s="70"/>
      <c r="R57" s="70"/>
      <c r="S57" s="70">
        <f t="shared" si="0"/>
        <v>89.56652482269503</v>
      </c>
    </row>
    <row r="58" spans="1:19" ht="19.5" customHeight="1" x14ac:dyDescent="0.2">
      <c r="A58" s="13"/>
      <c r="B58" s="6" t="s">
        <v>139</v>
      </c>
      <c r="C58" s="140" t="s">
        <v>15</v>
      </c>
      <c r="D58" s="140"/>
      <c r="E58" s="140" t="s">
        <v>0</v>
      </c>
      <c r="F58" s="140"/>
      <c r="G58" s="140" t="s">
        <v>28</v>
      </c>
      <c r="H58" s="140"/>
      <c r="I58" s="140"/>
      <c r="J58" s="140" t="s">
        <v>21</v>
      </c>
      <c r="K58" s="140"/>
      <c r="L58" s="43">
        <f>L59</f>
        <v>0</v>
      </c>
      <c r="M58" s="66">
        <v>0</v>
      </c>
      <c r="N58" s="66"/>
      <c r="O58" s="66"/>
      <c r="P58" s="66"/>
      <c r="Q58" s="66"/>
      <c r="R58" s="66"/>
      <c r="S58" s="66">
        <v>0</v>
      </c>
    </row>
    <row r="59" spans="1:19" ht="27.75" customHeight="1" x14ac:dyDescent="0.2">
      <c r="A59" s="13"/>
      <c r="B59" s="6" t="s">
        <v>127</v>
      </c>
      <c r="C59" s="140" t="s">
        <v>15</v>
      </c>
      <c r="D59" s="140"/>
      <c r="E59" s="140" t="s">
        <v>0</v>
      </c>
      <c r="F59" s="140"/>
      <c r="G59" s="128" t="s">
        <v>51</v>
      </c>
      <c r="H59" s="128"/>
      <c r="I59" s="128"/>
      <c r="J59" s="140" t="s">
        <v>21</v>
      </c>
      <c r="K59" s="140"/>
      <c r="L59" s="43">
        <v>0</v>
      </c>
      <c r="M59" s="68">
        <v>0</v>
      </c>
      <c r="N59" s="66"/>
      <c r="O59" s="66"/>
      <c r="P59" s="66"/>
      <c r="Q59" s="66"/>
      <c r="R59" s="66"/>
      <c r="S59" s="66">
        <v>0</v>
      </c>
    </row>
    <row r="60" spans="1:19" ht="35.25" customHeight="1" x14ac:dyDescent="0.2">
      <c r="A60" s="13"/>
      <c r="B60" s="24" t="s">
        <v>220</v>
      </c>
      <c r="C60" s="143" t="s">
        <v>15</v>
      </c>
      <c r="D60" s="143"/>
      <c r="E60" s="143" t="s">
        <v>0</v>
      </c>
      <c r="F60" s="143"/>
      <c r="G60" s="143" t="s">
        <v>177</v>
      </c>
      <c r="H60" s="143"/>
      <c r="I60" s="143"/>
      <c r="J60" s="143" t="s">
        <v>9</v>
      </c>
      <c r="K60" s="143"/>
      <c r="L60" s="44">
        <v>3525</v>
      </c>
      <c r="M60" s="69">
        <v>3157.22</v>
      </c>
      <c r="N60" s="69"/>
      <c r="O60" s="69"/>
      <c r="P60" s="69"/>
      <c r="Q60" s="69"/>
      <c r="R60" s="69"/>
      <c r="S60" s="69">
        <f t="shared" si="0"/>
        <v>89.56652482269503</v>
      </c>
    </row>
    <row r="61" spans="1:19" ht="27" customHeight="1" x14ac:dyDescent="0.2">
      <c r="A61" s="75"/>
      <c r="B61" s="19" t="s">
        <v>157</v>
      </c>
      <c r="C61" s="141" t="s">
        <v>15</v>
      </c>
      <c r="D61" s="141"/>
      <c r="E61" s="141" t="s">
        <v>147</v>
      </c>
      <c r="F61" s="141"/>
      <c r="G61" s="141" t="s">
        <v>178</v>
      </c>
      <c r="H61" s="141"/>
      <c r="I61" s="141"/>
      <c r="J61" s="141" t="s">
        <v>9</v>
      </c>
      <c r="K61" s="141"/>
      <c r="L61" s="46">
        <v>60</v>
      </c>
      <c r="M61" s="70">
        <v>21.5</v>
      </c>
      <c r="N61" s="70"/>
      <c r="O61" s="70"/>
      <c r="P61" s="70"/>
      <c r="Q61" s="70"/>
      <c r="R61" s="70"/>
      <c r="S61" s="70">
        <f t="shared" si="0"/>
        <v>35.833333333333336</v>
      </c>
    </row>
    <row r="62" spans="1:19" ht="20.25" customHeight="1" x14ac:dyDescent="0.2">
      <c r="A62" s="74" t="s">
        <v>141</v>
      </c>
      <c r="B62" s="22" t="s">
        <v>58</v>
      </c>
      <c r="C62" s="150" t="s">
        <v>16</v>
      </c>
      <c r="D62" s="151"/>
      <c r="E62" s="150" t="s">
        <v>18</v>
      </c>
      <c r="F62" s="151"/>
      <c r="G62" s="150" t="s">
        <v>26</v>
      </c>
      <c r="H62" s="152"/>
      <c r="I62" s="151"/>
      <c r="J62" s="150" t="s">
        <v>21</v>
      </c>
      <c r="K62" s="151"/>
      <c r="L62" s="47">
        <f>L63+L68+L76+L79</f>
        <v>18428.509999999998</v>
      </c>
      <c r="M62" s="71">
        <f>M63+M68+M76+M79</f>
        <v>18396.14</v>
      </c>
      <c r="N62" s="71"/>
      <c r="O62" s="71"/>
      <c r="P62" s="71"/>
      <c r="Q62" s="71"/>
      <c r="R62" s="71"/>
      <c r="S62" s="71">
        <f t="shared" si="0"/>
        <v>99.824348251703469</v>
      </c>
    </row>
    <row r="63" spans="1:19" ht="21.75" customHeight="1" x14ac:dyDescent="0.2">
      <c r="A63" s="13"/>
      <c r="B63" s="19" t="s">
        <v>120</v>
      </c>
      <c r="C63" s="141" t="s">
        <v>16</v>
      </c>
      <c r="D63" s="141"/>
      <c r="E63" s="141" t="s">
        <v>13</v>
      </c>
      <c r="F63" s="141"/>
      <c r="G63" s="141" t="s">
        <v>94</v>
      </c>
      <c r="H63" s="141"/>
      <c r="I63" s="141"/>
      <c r="J63" s="141" t="s">
        <v>21</v>
      </c>
      <c r="K63" s="141"/>
      <c r="L63" s="46">
        <f>L64+L67</f>
        <v>48.62</v>
      </c>
      <c r="M63" s="70">
        <f>M64+M67</f>
        <v>47.57</v>
      </c>
      <c r="N63" s="70"/>
      <c r="O63" s="70"/>
      <c r="P63" s="70"/>
      <c r="Q63" s="70"/>
      <c r="R63" s="70"/>
      <c r="S63" s="70">
        <f t="shared" si="0"/>
        <v>97.840394899218424</v>
      </c>
    </row>
    <row r="64" spans="1:19" ht="28.5" customHeight="1" x14ac:dyDescent="0.2">
      <c r="A64" s="13"/>
      <c r="B64" s="108" t="s">
        <v>135</v>
      </c>
      <c r="C64" s="124" t="s">
        <v>16</v>
      </c>
      <c r="D64" s="124"/>
      <c r="E64" s="124" t="s">
        <v>13</v>
      </c>
      <c r="F64" s="124"/>
      <c r="G64" s="124" t="s">
        <v>121</v>
      </c>
      <c r="H64" s="124"/>
      <c r="I64" s="124"/>
      <c r="J64" s="124" t="s">
        <v>21</v>
      </c>
      <c r="K64" s="124"/>
      <c r="L64" s="113">
        <f>L66+L65</f>
        <v>40</v>
      </c>
      <c r="M64" s="105">
        <f>M66+M65</f>
        <v>38.950000000000003</v>
      </c>
      <c r="N64" s="105"/>
      <c r="O64" s="105"/>
      <c r="P64" s="105"/>
      <c r="Q64" s="105"/>
      <c r="R64" s="105"/>
      <c r="S64" s="105">
        <f t="shared" si="0"/>
        <v>97.375000000000014</v>
      </c>
    </row>
    <row r="65" spans="1:19" ht="28.5" customHeight="1" x14ac:dyDescent="0.2">
      <c r="A65" s="13"/>
      <c r="B65" s="6" t="s">
        <v>135</v>
      </c>
      <c r="C65" s="137" t="s">
        <v>16</v>
      </c>
      <c r="D65" s="138"/>
      <c r="E65" s="137" t="s">
        <v>13</v>
      </c>
      <c r="F65" s="138"/>
      <c r="G65" s="140" t="s">
        <v>121</v>
      </c>
      <c r="H65" s="140"/>
      <c r="I65" s="140"/>
      <c r="J65" s="137" t="s">
        <v>9</v>
      </c>
      <c r="K65" s="138"/>
      <c r="L65" s="43">
        <v>0</v>
      </c>
      <c r="M65" s="66">
        <v>0</v>
      </c>
      <c r="N65" s="66"/>
      <c r="O65" s="66"/>
      <c r="P65" s="66"/>
      <c r="Q65" s="66"/>
      <c r="R65" s="66"/>
      <c r="S65" s="66">
        <v>0</v>
      </c>
    </row>
    <row r="66" spans="1:19" ht="25.5" customHeight="1" x14ac:dyDescent="0.2">
      <c r="A66" s="13"/>
      <c r="B66" s="6" t="s">
        <v>29</v>
      </c>
      <c r="C66" s="140" t="s">
        <v>16</v>
      </c>
      <c r="D66" s="140"/>
      <c r="E66" s="140" t="s">
        <v>13</v>
      </c>
      <c r="F66" s="140"/>
      <c r="G66" s="140" t="s">
        <v>122</v>
      </c>
      <c r="H66" s="140"/>
      <c r="I66" s="140"/>
      <c r="J66" s="140" t="s">
        <v>9</v>
      </c>
      <c r="K66" s="140"/>
      <c r="L66" s="43">
        <v>40</v>
      </c>
      <c r="M66" s="66">
        <v>38.950000000000003</v>
      </c>
      <c r="N66" s="66"/>
      <c r="O66" s="66"/>
      <c r="P66" s="66"/>
      <c r="Q66" s="66"/>
      <c r="R66" s="66"/>
      <c r="S66" s="66">
        <f t="shared" si="0"/>
        <v>97.375000000000014</v>
      </c>
    </row>
    <row r="67" spans="1:19" ht="25.5" customHeight="1" x14ac:dyDescent="0.2">
      <c r="A67" s="13"/>
      <c r="B67" s="108" t="s">
        <v>135</v>
      </c>
      <c r="C67" s="124" t="s">
        <v>16</v>
      </c>
      <c r="D67" s="124"/>
      <c r="E67" s="124" t="s">
        <v>13</v>
      </c>
      <c r="F67" s="124"/>
      <c r="G67" s="122" t="s">
        <v>202</v>
      </c>
      <c r="H67" s="142"/>
      <c r="I67" s="123"/>
      <c r="J67" s="122" t="s">
        <v>9</v>
      </c>
      <c r="K67" s="123"/>
      <c r="L67" s="113">
        <v>8.6199999999999992</v>
      </c>
      <c r="M67" s="105">
        <v>8.6199999999999992</v>
      </c>
      <c r="N67" s="105"/>
      <c r="O67" s="105"/>
      <c r="P67" s="105"/>
      <c r="Q67" s="105"/>
      <c r="R67" s="105"/>
      <c r="S67" s="105">
        <f t="shared" si="0"/>
        <v>100</v>
      </c>
    </row>
    <row r="68" spans="1:19" ht="17.25" customHeight="1" x14ac:dyDescent="0.2">
      <c r="A68" s="13"/>
      <c r="B68" s="19" t="s">
        <v>193</v>
      </c>
      <c r="C68" s="132" t="s">
        <v>16</v>
      </c>
      <c r="D68" s="133"/>
      <c r="E68" s="132" t="s">
        <v>22</v>
      </c>
      <c r="F68" s="133"/>
      <c r="G68" s="132" t="s">
        <v>26</v>
      </c>
      <c r="H68" s="144"/>
      <c r="I68" s="133"/>
      <c r="J68" s="132" t="s">
        <v>21</v>
      </c>
      <c r="K68" s="133"/>
      <c r="L68" s="102">
        <f>L69+L71+L74+L75+L72+L73</f>
        <v>14258.33</v>
      </c>
      <c r="M68" s="70">
        <f>M69+M71+M74+M75+M72+M73</f>
        <v>14256.13</v>
      </c>
      <c r="N68" s="70"/>
      <c r="O68" s="70"/>
      <c r="P68" s="70"/>
      <c r="Q68" s="70"/>
      <c r="R68" s="70"/>
      <c r="S68" s="104">
        <f t="shared" si="0"/>
        <v>99.984570423043934</v>
      </c>
    </row>
    <row r="69" spans="1:19" ht="49.5" customHeight="1" x14ac:dyDescent="0.2">
      <c r="A69" s="12"/>
      <c r="B69" s="101" t="s">
        <v>123</v>
      </c>
      <c r="C69" s="124" t="s">
        <v>16</v>
      </c>
      <c r="D69" s="124"/>
      <c r="E69" s="124" t="s">
        <v>22</v>
      </c>
      <c r="F69" s="124"/>
      <c r="G69" s="124" t="s">
        <v>69</v>
      </c>
      <c r="H69" s="124"/>
      <c r="I69" s="124"/>
      <c r="J69" s="124" t="s">
        <v>21</v>
      </c>
      <c r="K69" s="124"/>
      <c r="L69" s="114">
        <f>L70</f>
        <v>347.6</v>
      </c>
      <c r="M69" s="105">
        <f>M70</f>
        <v>347.6</v>
      </c>
      <c r="N69" s="105"/>
      <c r="O69" s="105"/>
      <c r="P69" s="105"/>
      <c r="Q69" s="105"/>
      <c r="R69" s="105"/>
      <c r="S69" s="105">
        <f t="shared" si="0"/>
        <v>100</v>
      </c>
    </row>
    <row r="70" spans="1:19" ht="28.5" customHeight="1" x14ac:dyDescent="0.2">
      <c r="A70" s="12"/>
      <c r="B70" s="6" t="s">
        <v>29</v>
      </c>
      <c r="C70" s="140" t="s">
        <v>16</v>
      </c>
      <c r="D70" s="140"/>
      <c r="E70" s="140" t="s">
        <v>22</v>
      </c>
      <c r="F70" s="140"/>
      <c r="G70" s="140" t="s">
        <v>69</v>
      </c>
      <c r="H70" s="140"/>
      <c r="I70" s="140"/>
      <c r="J70" s="140" t="s">
        <v>9</v>
      </c>
      <c r="K70" s="140"/>
      <c r="L70" s="103">
        <v>347.6</v>
      </c>
      <c r="M70" s="103">
        <v>347.6</v>
      </c>
      <c r="N70" s="66"/>
      <c r="O70" s="66"/>
      <c r="P70" s="66"/>
      <c r="Q70" s="66"/>
      <c r="R70" s="66"/>
      <c r="S70" s="66">
        <f t="shared" si="0"/>
        <v>100</v>
      </c>
    </row>
    <row r="71" spans="1:19" ht="28.5" customHeight="1" x14ac:dyDescent="0.2">
      <c r="A71" s="12"/>
      <c r="B71" s="108" t="s">
        <v>219</v>
      </c>
      <c r="C71" s="124" t="s">
        <v>16</v>
      </c>
      <c r="D71" s="124"/>
      <c r="E71" s="124" t="s">
        <v>22</v>
      </c>
      <c r="F71" s="124"/>
      <c r="G71" s="124" t="s">
        <v>198</v>
      </c>
      <c r="H71" s="124"/>
      <c r="I71" s="124"/>
      <c r="J71" s="122" t="s">
        <v>9</v>
      </c>
      <c r="K71" s="123"/>
      <c r="L71" s="113">
        <v>10053.92</v>
      </c>
      <c r="M71" s="105">
        <v>10052.32</v>
      </c>
      <c r="N71" s="105"/>
      <c r="O71" s="105"/>
      <c r="P71" s="105"/>
      <c r="Q71" s="105"/>
      <c r="R71" s="105"/>
      <c r="S71" s="105">
        <f t="shared" si="0"/>
        <v>99.984085809316156</v>
      </c>
    </row>
    <row r="72" spans="1:19" ht="44.25" customHeight="1" x14ac:dyDescent="0.2">
      <c r="A72" s="12"/>
      <c r="B72" s="108" t="s">
        <v>233</v>
      </c>
      <c r="C72" s="124" t="s">
        <v>16</v>
      </c>
      <c r="D72" s="124"/>
      <c r="E72" s="124" t="s">
        <v>22</v>
      </c>
      <c r="F72" s="124"/>
      <c r="G72" s="124" t="s">
        <v>208</v>
      </c>
      <c r="H72" s="124"/>
      <c r="I72" s="124"/>
      <c r="J72" s="122" t="s">
        <v>9</v>
      </c>
      <c r="K72" s="123"/>
      <c r="L72" s="113">
        <v>36.409999999999997</v>
      </c>
      <c r="M72" s="105">
        <v>35.81</v>
      </c>
      <c r="N72" s="105"/>
      <c r="O72" s="105"/>
      <c r="P72" s="105"/>
      <c r="Q72" s="105"/>
      <c r="R72" s="105"/>
      <c r="S72" s="105">
        <f t="shared" ref="S72:S75" si="4">M72/L72*100</f>
        <v>98.352101071134328</v>
      </c>
    </row>
    <row r="73" spans="1:19" ht="44.25" customHeight="1" x14ac:dyDescent="0.2">
      <c r="A73" s="12"/>
      <c r="B73" s="183" t="s">
        <v>233</v>
      </c>
      <c r="C73" s="124" t="s">
        <v>16</v>
      </c>
      <c r="D73" s="124"/>
      <c r="E73" s="124" t="s">
        <v>22</v>
      </c>
      <c r="F73" s="124"/>
      <c r="G73" s="122" t="s">
        <v>234</v>
      </c>
      <c r="H73" s="142"/>
      <c r="I73" s="123"/>
      <c r="J73" s="122" t="s">
        <v>206</v>
      </c>
      <c r="K73" s="123"/>
      <c r="L73" s="113">
        <v>109.25</v>
      </c>
      <c r="M73" s="105">
        <v>109.25</v>
      </c>
      <c r="N73" s="105"/>
      <c r="O73" s="105"/>
      <c r="P73" s="105"/>
      <c r="Q73" s="105"/>
      <c r="R73" s="105"/>
      <c r="S73" s="105">
        <f t="shared" si="4"/>
        <v>100</v>
      </c>
    </row>
    <row r="74" spans="1:19" ht="28.5" customHeight="1" x14ac:dyDescent="0.2">
      <c r="A74" s="12"/>
      <c r="B74" s="108" t="s">
        <v>203</v>
      </c>
      <c r="C74" s="122" t="s">
        <v>16</v>
      </c>
      <c r="D74" s="123"/>
      <c r="E74" s="122" t="s">
        <v>22</v>
      </c>
      <c r="F74" s="123"/>
      <c r="G74" s="122" t="s">
        <v>205</v>
      </c>
      <c r="H74" s="142"/>
      <c r="I74" s="123"/>
      <c r="J74" s="122" t="s">
        <v>206</v>
      </c>
      <c r="K74" s="123"/>
      <c r="L74" s="113">
        <v>1171.47</v>
      </c>
      <c r="M74" s="113">
        <v>1171.47</v>
      </c>
      <c r="N74" s="105"/>
      <c r="O74" s="105"/>
      <c r="P74" s="105"/>
      <c r="Q74" s="105"/>
      <c r="R74" s="105"/>
      <c r="S74" s="105">
        <f t="shared" si="4"/>
        <v>100</v>
      </c>
    </row>
    <row r="75" spans="1:19" ht="28.5" customHeight="1" x14ac:dyDescent="0.2">
      <c r="A75" s="12"/>
      <c r="B75" s="108" t="s">
        <v>204</v>
      </c>
      <c r="C75" s="122" t="s">
        <v>16</v>
      </c>
      <c r="D75" s="123"/>
      <c r="E75" s="122" t="s">
        <v>22</v>
      </c>
      <c r="F75" s="123"/>
      <c r="G75" s="122" t="s">
        <v>207</v>
      </c>
      <c r="H75" s="142"/>
      <c r="I75" s="123"/>
      <c r="J75" s="122" t="s">
        <v>206</v>
      </c>
      <c r="K75" s="123"/>
      <c r="L75" s="113">
        <v>2539.6799999999998</v>
      </c>
      <c r="M75" s="113">
        <v>2539.6799999999998</v>
      </c>
      <c r="N75" s="105"/>
      <c r="O75" s="105"/>
      <c r="P75" s="105"/>
      <c r="Q75" s="105"/>
      <c r="R75" s="105"/>
      <c r="S75" s="105">
        <f t="shared" si="4"/>
        <v>100</v>
      </c>
    </row>
    <row r="76" spans="1:19" ht="22.5" customHeight="1" x14ac:dyDescent="0.2">
      <c r="A76" s="13"/>
      <c r="B76" s="19" t="s">
        <v>59</v>
      </c>
      <c r="C76" s="141" t="s">
        <v>16</v>
      </c>
      <c r="D76" s="141"/>
      <c r="E76" s="141">
        <v>10</v>
      </c>
      <c r="F76" s="141"/>
      <c r="G76" s="141" t="s">
        <v>26</v>
      </c>
      <c r="H76" s="141"/>
      <c r="I76" s="141"/>
      <c r="J76" s="141" t="s">
        <v>21</v>
      </c>
      <c r="K76" s="141"/>
      <c r="L76" s="48">
        <f>L77</f>
        <v>573.46</v>
      </c>
      <c r="M76" s="70">
        <f>M77</f>
        <v>544.61</v>
      </c>
      <c r="N76" s="70"/>
      <c r="O76" s="70"/>
      <c r="P76" s="70"/>
      <c r="Q76" s="70"/>
      <c r="R76" s="70"/>
      <c r="S76" s="70">
        <f t="shared" si="0"/>
        <v>94.969134726048893</v>
      </c>
    </row>
    <row r="77" spans="1:19" ht="18" customHeight="1" x14ac:dyDescent="0.2">
      <c r="A77" s="13"/>
      <c r="B77" s="6" t="s">
        <v>52</v>
      </c>
      <c r="C77" s="140" t="s">
        <v>16</v>
      </c>
      <c r="D77" s="140"/>
      <c r="E77" s="140">
        <v>10</v>
      </c>
      <c r="F77" s="140"/>
      <c r="G77" s="140" t="s">
        <v>136</v>
      </c>
      <c r="H77" s="140"/>
      <c r="I77" s="140"/>
      <c r="J77" s="140" t="s">
        <v>21</v>
      </c>
      <c r="K77" s="140"/>
      <c r="L77" s="49">
        <f>L78</f>
        <v>573.46</v>
      </c>
      <c r="M77" s="66">
        <f>M78</f>
        <v>544.61</v>
      </c>
      <c r="N77" s="66"/>
      <c r="O77" s="66"/>
      <c r="P77" s="66"/>
      <c r="Q77" s="66"/>
      <c r="R77" s="66"/>
      <c r="S77" s="66">
        <f t="shared" si="0"/>
        <v>94.969134726048893</v>
      </c>
    </row>
    <row r="78" spans="1:19" ht="24.75" customHeight="1" x14ac:dyDescent="0.2">
      <c r="A78" s="13"/>
      <c r="B78" s="6" t="s">
        <v>8</v>
      </c>
      <c r="C78" s="140" t="s">
        <v>16</v>
      </c>
      <c r="D78" s="140"/>
      <c r="E78" s="140">
        <v>10</v>
      </c>
      <c r="F78" s="140"/>
      <c r="G78" s="140" t="s">
        <v>136</v>
      </c>
      <c r="H78" s="140"/>
      <c r="I78" s="140"/>
      <c r="J78" s="128" t="s">
        <v>9</v>
      </c>
      <c r="K78" s="128"/>
      <c r="L78" s="49">
        <v>573.46</v>
      </c>
      <c r="M78" s="66">
        <v>544.61</v>
      </c>
      <c r="N78" s="66"/>
      <c r="O78" s="66"/>
      <c r="P78" s="66"/>
      <c r="Q78" s="66"/>
      <c r="R78" s="66"/>
      <c r="S78" s="66">
        <f t="shared" si="0"/>
        <v>94.969134726048893</v>
      </c>
    </row>
    <row r="79" spans="1:19" ht="20.25" customHeight="1" x14ac:dyDescent="0.2">
      <c r="A79" s="13"/>
      <c r="B79" s="19" t="s">
        <v>60</v>
      </c>
      <c r="C79" s="141" t="s">
        <v>16</v>
      </c>
      <c r="D79" s="141"/>
      <c r="E79" s="141">
        <v>12</v>
      </c>
      <c r="F79" s="141"/>
      <c r="G79" s="141" t="s">
        <v>26</v>
      </c>
      <c r="H79" s="141"/>
      <c r="I79" s="141"/>
      <c r="J79" s="141" t="s">
        <v>21</v>
      </c>
      <c r="K79" s="141"/>
      <c r="L79" s="50">
        <f>L80+L82+L84</f>
        <v>3548.1</v>
      </c>
      <c r="M79" s="70">
        <f>M80+M82+M84</f>
        <v>3547.83</v>
      </c>
      <c r="N79" s="70"/>
      <c r="O79" s="70"/>
      <c r="P79" s="70"/>
      <c r="Q79" s="70"/>
      <c r="R79" s="70"/>
      <c r="S79" s="70">
        <f t="shared" ref="S79:S128" si="5">M79/L79*100</f>
        <v>99.992390293396468</v>
      </c>
    </row>
    <row r="80" spans="1:19" ht="25.5" x14ac:dyDescent="0.2">
      <c r="A80" s="13"/>
      <c r="B80" s="24" t="s">
        <v>61</v>
      </c>
      <c r="C80" s="143" t="s">
        <v>16</v>
      </c>
      <c r="D80" s="143"/>
      <c r="E80" s="143">
        <v>12</v>
      </c>
      <c r="F80" s="143"/>
      <c r="G80" s="143" t="s">
        <v>62</v>
      </c>
      <c r="H80" s="143"/>
      <c r="I80" s="143"/>
      <c r="J80" s="143" t="s">
        <v>21</v>
      </c>
      <c r="K80" s="143"/>
      <c r="L80" s="52">
        <f>L81</f>
        <v>2000</v>
      </c>
      <c r="M80" s="69">
        <f>M81</f>
        <v>2000</v>
      </c>
      <c r="N80" s="69"/>
      <c r="O80" s="69"/>
      <c r="P80" s="69"/>
      <c r="Q80" s="69"/>
      <c r="R80" s="69"/>
      <c r="S80" s="69">
        <f t="shared" si="5"/>
        <v>100</v>
      </c>
    </row>
    <row r="81" spans="1:19" ht="25.5" x14ac:dyDescent="0.2">
      <c r="A81" s="13"/>
      <c r="B81" s="17" t="s">
        <v>29</v>
      </c>
      <c r="C81" s="128" t="s">
        <v>16</v>
      </c>
      <c r="D81" s="128"/>
      <c r="E81" s="128">
        <v>12</v>
      </c>
      <c r="F81" s="128"/>
      <c r="G81" s="128" t="s">
        <v>62</v>
      </c>
      <c r="H81" s="128"/>
      <c r="I81" s="128"/>
      <c r="J81" s="128">
        <v>500</v>
      </c>
      <c r="K81" s="128"/>
      <c r="L81" s="64">
        <v>2000</v>
      </c>
      <c r="M81" s="64">
        <v>2000</v>
      </c>
      <c r="N81" s="67"/>
      <c r="O81" s="67"/>
      <c r="P81" s="67"/>
      <c r="Q81" s="67"/>
      <c r="R81" s="67"/>
      <c r="S81" s="67">
        <f t="shared" si="5"/>
        <v>100</v>
      </c>
    </row>
    <row r="82" spans="1:19" ht="24.75" customHeight="1" x14ac:dyDescent="0.2">
      <c r="A82" s="13"/>
      <c r="B82" s="24" t="s">
        <v>223</v>
      </c>
      <c r="C82" s="143" t="s">
        <v>16</v>
      </c>
      <c r="D82" s="143"/>
      <c r="E82" s="143">
        <v>12</v>
      </c>
      <c r="F82" s="143"/>
      <c r="G82" s="143" t="s">
        <v>199</v>
      </c>
      <c r="H82" s="143"/>
      <c r="I82" s="143"/>
      <c r="J82" s="143" t="s">
        <v>21</v>
      </c>
      <c r="K82" s="143"/>
      <c r="L82" s="115">
        <f>L83</f>
        <v>1518.1</v>
      </c>
      <c r="M82" s="69">
        <f>M83</f>
        <v>1517.83</v>
      </c>
      <c r="N82" s="69"/>
      <c r="O82" s="69"/>
      <c r="P82" s="69"/>
      <c r="Q82" s="69"/>
      <c r="R82" s="69"/>
      <c r="S82" s="69">
        <v>0</v>
      </c>
    </row>
    <row r="83" spans="1:19" ht="25.5" customHeight="1" x14ac:dyDescent="0.2">
      <c r="A83" s="13"/>
      <c r="B83" s="17" t="s">
        <v>223</v>
      </c>
      <c r="C83" s="128" t="s">
        <v>16</v>
      </c>
      <c r="D83" s="128"/>
      <c r="E83" s="128">
        <v>12</v>
      </c>
      <c r="F83" s="128"/>
      <c r="G83" s="128" t="s">
        <v>199</v>
      </c>
      <c r="H83" s="128"/>
      <c r="I83" s="128"/>
      <c r="J83" s="128">
        <v>500</v>
      </c>
      <c r="K83" s="128"/>
      <c r="L83" s="116">
        <v>1518.1</v>
      </c>
      <c r="M83" s="67">
        <v>1517.83</v>
      </c>
      <c r="N83" s="67"/>
      <c r="O83" s="67"/>
      <c r="P83" s="67"/>
      <c r="Q83" s="67"/>
      <c r="R83" s="67"/>
      <c r="S83" s="67">
        <v>0</v>
      </c>
    </row>
    <row r="84" spans="1:19" ht="27" customHeight="1" x14ac:dyDescent="0.2">
      <c r="A84" s="13"/>
      <c r="B84" s="24" t="s">
        <v>224</v>
      </c>
      <c r="C84" s="143" t="s">
        <v>16</v>
      </c>
      <c r="D84" s="143"/>
      <c r="E84" s="143">
        <v>12</v>
      </c>
      <c r="F84" s="143"/>
      <c r="G84" s="143" t="s">
        <v>176</v>
      </c>
      <c r="H84" s="143"/>
      <c r="I84" s="143"/>
      <c r="J84" s="143" t="s">
        <v>21</v>
      </c>
      <c r="K84" s="143"/>
      <c r="L84" s="52">
        <f>L85</f>
        <v>30</v>
      </c>
      <c r="M84" s="69">
        <f>M85</f>
        <v>30</v>
      </c>
      <c r="N84" s="69"/>
      <c r="O84" s="69"/>
      <c r="P84" s="69"/>
      <c r="Q84" s="69"/>
      <c r="R84" s="69"/>
      <c r="S84" s="69">
        <f t="shared" si="5"/>
        <v>100</v>
      </c>
    </row>
    <row r="85" spans="1:19" ht="22.5" customHeight="1" x14ac:dyDescent="0.2">
      <c r="A85" s="13"/>
      <c r="B85" s="17" t="s">
        <v>29</v>
      </c>
      <c r="C85" s="128" t="s">
        <v>16</v>
      </c>
      <c r="D85" s="128"/>
      <c r="E85" s="128">
        <v>12</v>
      </c>
      <c r="F85" s="128"/>
      <c r="G85" s="128" t="s">
        <v>176</v>
      </c>
      <c r="H85" s="128"/>
      <c r="I85" s="128"/>
      <c r="J85" s="128">
        <v>500</v>
      </c>
      <c r="K85" s="128"/>
      <c r="L85" s="64">
        <v>30</v>
      </c>
      <c r="M85" s="64">
        <v>30</v>
      </c>
      <c r="N85" s="67"/>
      <c r="O85" s="67"/>
      <c r="P85" s="67"/>
      <c r="Q85" s="67"/>
      <c r="R85" s="67"/>
      <c r="S85" s="67">
        <f t="shared" si="5"/>
        <v>100</v>
      </c>
    </row>
    <row r="86" spans="1:19" ht="18" customHeight="1" x14ac:dyDescent="0.2">
      <c r="A86" s="74" t="s">
        <v>142</v>
      </c>
      <c r="B86" s="22" t="s">
        <v>63</v>
      </c>
      <c r="C86" s="139" t="s">
        <v>17</v>
      </c>
      <c r="D86" s="139"/>
      <c r="E86" s="139" t="s">
        <v>18</v>
      </c>
      <c r="F86" s="139"/>
      <c r="G86" s="139" t="s">
        <v>26</v>
      </c>
      <c r="H86" s="139"/>
      <c r="I86" s="139"/>
      <c r="J86" s="139" t="s">
        <v>21</v>
      </c>
      <c r="K86" s="139"/>
      <c r="L86" s="53">
        <f>L87+L95+L99</f>
        <v>11358.949999999999</v>
      </c>
      <c r="M86" s="71">
        <f>M87+M95+M99</f>
        <v>10378.959999999999</v>
      </c>
      <c r="N86" s="71"/>
      <c r="O86" s="71"/>
      <c r="P86" s="71"/>
      <c r="Q86" s="71"/>
      <c r="R86" s="71"/>
      <c r="S86" s="71">
        <f t="shared" si="5"/>
        <v>91.37253003138494</v>
      </c>
    </row>
    <row r="87" spans="1:19" ht="24.75" customHeight="1" x14ac:dyDescent="0.2">
      <c r="A87" s="13"/>
      <c r="B87" s="19" t="s">
        <v>64</v>
      </c>
      <c r="C87" s="141" t="s">
        <v>17</v>
      </c>
      <c r="D87" s="141"/>
      <c r="E87" s="141" t="s">
        <v>13</v>
      </c>
      <c r="F87" s="141"/>
      <c r="G87" s="141" t="s">
        <v>26</v>
      </c>
      <c r="H87" s="141"/>
      <c r="I87" s="141"/>
      <c r="J87" s="141" t="s">
        <v>21</v>
      </c>
      <c r="K87" s="141"/>
      <c r="L87" s="50">
        <f>L89+L91+L93</f>
        <v>1579.83</v>
      </c>
      <c r="M87" s="70">
        <f>M89+M91+M93</f>
        <v>1422.46</v>
      </c>
      <c r="N87" s="70"/>
      <c r="O87" s="70"/>
      <c r="P87" s="70"/>
      <c r="Q87" s="70"/>
      <c r="R87" s="70"/>
      <c r="S87" s="70">
        <f t="shared" si="5"/>
        <v>90.038801643214782</v>
      </c>
    </row>
    <row r="88" spans="1:19" ht="15.75" customHeight="1" x14ac:dyDescent="0.2">
      <c r="A88" s="13"/>
      <c r="B88" s="17" t="s">
        <v>65</v>
      </c>
      <c r="C88" s="128" t="s">
        <v>17</v>
      </c>
      <c r="D88" s="128"/>
      <c r="E88" s="128" t="s">
        <v>13</v>
      </c>
      <c r="F88" s="128"/>
      <c r="G88" s="128" t="s">
        <v>66</v>
      </c>
      <c r="H88" s="128"/>
      <c r="I88" s="128"/>
      <c r="J88" s="128" t="s">
        <v>21</v>
      </c>
      <c r="K88" s="128"/>
      <c r="L88" s="49">
        <f>L89+L91</f>
        <v>764.65</v>
      </c>
      <c r="M88" s="66">
        <f>M89+M91</f>
        <v>616.46</v>
      </c>
      <c r="N88" s="66"/>
      <c r="O88" s="66"/>
      <c r="P88" s="66"/>
      <c r="Q88" s="66"/>
      <c r="R88" s="66"/>
      <c r="S88" s="66">
        <f t="shared" si="5"/>
        <v>80.619891453606229</v>
      </c>
    </row>
    <row r="89" spans="1:19" ht="27" customHeight="1" x14ac:dyDescent="0.2">
      <c r="A89" s="75"/>
      <c r="B89" s="24" t="s">
        <v>131</v>
      </c>
      <c r="C89" s="143" t="s">
        <v>17</v>
      </c>
      <c r="D89" s="143"/>
      <c r="E89" s="143" t="s">
        <v>13</v>
      </c>
      <c r="F89" s="143"/>
      <c r="G89" s="143" t="s">
        <v>130</v>
      </c>
      <c r="H89" s="143"/>
      <c r="I89" s="143"/>
      <c r="J89" s="143" t="s">
        <v>21</v>
      </c>
      <c r="K89" s="143"/>
      <c r="L89" s="52">
        <f>L90</f>
        <v>500</v>
      </c>
      <c r="M89" s="69">
        <f>M90</f>
        <v>370.26</v>
      </c>
      <c r="N89" s="69"/>
      <c r="O89" s="69"/>
      <c r="P89" s="69"/>
      <c r="Q89" s="69"/>
      <c r="R89" s="69"/>
      <c r="S89" s="69">
        <f t="shared" si="5"/>
        <v>74.051999999999992</v>
      </c>
    </row>
    <row r="90" spans="1:19" ht="17.25" customHeight="1" x14ac:dyDescent="0.2">
      <c r="A90" s="13"/>
      <c r="B90" s="17" t="s">
        <v>186</v>
      </c>
      <c r="C90" s="128" t="s">
        <v>17</v>
      </c>
      <c r="D90" s="128"/>
      <c r="E90" s="128" t="s">
        <v>13</v>
      </c>
      <c r="F90" s="128"/>
      <c r="G90" s="128" t="s">
        <v>130</v>
      </c>
      <c r="H90" s="128"/>
      <c r="I90" s="128"/>
      <c r="J90" s="128" t="s">
        <v>9</v>
      </c>
      <c r="K90" s="128"/>
      <c r="L90" s="51">
        <v>500</v>
      </c>
      <c r="M90" s="66">
        <v>370.26</v>
      </c>
      <c r="N90" s="66"/>
      <c r="O90" s="66"/>
      <c r="P90" s="66"/>
      <c r="Q90" s="66"/>
      <c r="R90" s="66"/>
      <c r="S90" s="66">
        <f t="shared" si="5"/>
        <v>74.051999999999992</v>
      </c>
    </row>
    <row r="91" spans="1:19" ht="18" customHeight="1" x14ac:dyDescent="0.2">
      <c r="A91" s="13"/>
      <c r="B91" s="24" t="s">
        <v>133</v>
      </c>
      <c r="C91" s="153" t="s">
        <v>17</v>
      </c>
      <c r="D91" s="154"/>
      <c r="E91" s="153" t="s">
        <v>13</v>
      </c>
      <c r="F91" s="154"/>
      <c r="G91" s="153" t="s">
        <v>132</v>
      </c>
      <c r="H91" s="157"/>
      <c r="I91" s="154"/>
      <c r="J91" s="153" t="s">
        <v>21</v>
      </c>
      <c r="K91" s="154"/>
      <c r="L91" s="186">
        <f>L92</f>
        <v>264.64999999999998</v>
      </c>
      <c r="M91" s="69">
        <f>M92</f>
        <v>246.2</v>
      </c>
      <c r="N91" s="69"/>
      <c r="O91" s="69"/>
      <c r="P91" s="69"/>
      <c r="Q91" s="69"/>
      <c r="R91" s="69"/>
      <c r="S91" s="69">
        <f t="shared" si="5"/>
        <v>93.028528244851699</v>
      </c>
    </row>
    <row r="92" spans="1:19" ht="25.5" customHeight="1" x14ac:dyDescent="0.2">
      <c r="A92" s="13"/>
      <c r="B92" s="6" t="s">
        <v>29</v>
      </c>
      <c r="C92" s="130" t="s">
        <v>17</v>
      </c>
      <c r="D92" s="131"/>
      <c r="E92" s="130" t="s">
        <v>13</v>
      </c>
      <c r="F92" s="131"/>
      <c r="G92" s="130" t="s">
        <v>132</v>
      </c>
      <c r="H92" s="136"/>
      <c r="I92" s="131"/>
      <c r="J92" s="130" t="s">
        <v>9</v>
      </c>
      <c r="K92" s="131"/>
      <c r="L92" s="49">
        <v>264.64999999999998</v>
      </c>
      <c r="M92" s="66">
        <v>246.2</v>
      </c>
      <c r="N92" s="66"/>
      <c r="O92" s="66"/>
      <c r="P92" s="66"/>
      <c r="Q92" s="66"/>
      <c r="R92" s="66"/>
      <c r="S92" s="66">
        <f t="shared" si="5"/>
        <v>93.028528244851699</v>
      </c>
    </row>
    <row r="93" spans="1:19" ht="24.75" customHeight="1" x14ac:dyDescent="0.2">
      <c r="A93" s="13"/>
      <c r="B93" s="24" t="s">
        <v>52</v>
      </c>
      <c r="C93" s="143" t="s">
        <v>17</v>
      </c>
      <c r="D93" s="143"/>
      <c r="E93" s="143" t="s">
        <v>13</v>
      </c>
      <c r="F93" s="143"/>
      <c r="G93" s="143" t="s">
        <v>53</v>
      </c>
      <c r="H93" s="143"/>
      <c r="I93" s="143"/>
      <c r="J93" s="143" t="s">
        <v>21</v>
      </c>
      <c r="K93" s="143"/>
      <c r="L93" s="186">
        <f>L94</f>
        <v>815.18</v>
      </c>
      <c r="M93" s="69">
        <f>M94</f>
        <v>806</v>
      </c>
      <c r="N93" s="69"/>
      <c r="O93" s="69"/>
      <c r="P93" s="69"/>
      <c r="Q93" s="69"/>
      <c r="R93" s="69"/>
      <c r="S93" s="69">
        <v>0</v>
      </c>
    </row>
    <row r="94" spans="1:19" ht="27.75" customHeight="1" x14ac:dyDescent="0.2">
      <c r="A94" s="12"/>
      <c r="B94" s="17" t="s">
        <v>225</v>
      </c>
      <c r="C94" s="130" t="s">
        <v>17</v>
      </c>
      <c r="D94" s="131"/>
      <c r="E94" s="130" t="s">
        <v>13</v>
      </c>
      <c r="F94" s="131"/>
      <c r="G94" s="130" t="s">
        <v>125</v>
      </c>
      <c r="H94" s="136"/>
      <c r="I94" s="131"/>
      <c r="J94" s="130" t="s">
        <v>9</v>
      </c>
      <c r="K94" s="131"/>
      <c r="L94" s="49">
        <v>815.18</v>
      </c>
      <c r="M94" s="66">
        <v>806</v>
      </c>
      <c r="N94" s="66"/>
      <c r="O94" s="66"/>
      <c r="P94" s="66"/>
      <c r="Q94" s="66"/>
      <c r="R94" s="66"/>
      <c r="S94" s="66">
        <v>0</v>
      </c>
    </row>
    <row r="95" spans="1:19" ht="18" customHeight="1" x14ac:dyDescent="0.2">
      <c r="A95" s="13"/>
      <c r="B95" s="19" t="s">
        <v>95</v>
      </c>
      <c r="C95" s="141" t="s">
        <v>17</v>
      </c>
      <c r="D95" s="141"/>
      <c r="E95" s="141" t="s">
        <v>14</v>
      </c>
      <c r="F95" s="141"/>
      <c r="G95" s="141" t="s">
        <v>26</v>
      </c>
      <c r="H95" s="141"/>
      <c r="I95" s="141"/>
      <c r="J95" s="141" t="s">
        <v>21</v>
      </c>
      <c r="K95" s="141"/>
      <c r="L95" s="46">
        <f>L96</f>
        <v>40</v>
      </c>
      <c r="M95" s="70">
        <f>M96</f>
        <v>21.48</v>
      </c>
      <c r="N95" s="70"/>
      <c r="O95" s="70"/>
      <c r="P95" s="70"/>
      <c r="Q95" s="70"/>
      <c r="R95" s="70"/>
      <c r="S95" s="70">
        <f t="shared" si="5"/>
        <v>53.7</v>
      </c>
    </row>
    <row r="96" spans="1:19" ht="17.25" customHeight="1" x14ac:dyDescent="0.2">
      <c r="A96" s="13"/>
      <c r="B96" s="24" t="s">
        <v>96</v>
      </c>
      <c r="C96" s="143" t="s">
        <v>17</v>
      </c>
      <c r="D96" s="143"/>
      <c r="E96" s="143" t="s">
        <v>14</v>
      </c>
      <c r="F96" s="143"/>
      <c r="G96" s="143" t="s">
        <v>97</v>
      </c>
      <c r="H96" s="143"/>
      <c r="I96" s="143"/>
      <c r="J96" s="143" t="s">
        <v>21</v>
      </c>
      <c r="K96" s="143"/>
      <c r="L96" s="44">
        <f>L97+L98</f>
        <v>40</v>
      </c>
      <c r="M96" s="69">
        <f>M97+M98</f>
        <v>21.48</v>
      </c>
      <c r="N96" s="69"/>
      <c r="O96" s="69"/>
      <c r="P96" s="69"/>
      <c r="Q96" s="69"/>
      <c r="R96" s="69"/>
      <c r="S96" s="69">
        <f t="shared" si="5"/>
        <v>53.7</v>
      </c>
    </row>
    <row r="97" spans="1:19" ht="16.5" customHeight="1" x14ac:dyDescent="0.2">
      <c r="A97" s="13"/>
      <c r="B97" s="17" t="s">
        <v>98</v>
      </c>
      <c r="C97" s="130" t="s">
        <v>17</v>
      </c>
      <c r="D97" s="131"/>
      <c r="E97" s="130" t="s">
        <v>14</v>
      </c>
      <c r="F97" s="131"/>
      <c r="G97" s="130" t="s">
        <v>97</v>
      </c>
      <c r="H97" s="136"/>
      <c r="I97" s="131"/>
      <c r="J97" s="130" t="s">
        <v>7</v>
      </c>
      <c r="K97" s="131"/>
      <c r="L97" s="43">
        <v>0</v>
      </c>
      <c r="M97" s="66">
        <v>0</v>
      </c>
      <c r="N97" s="66"/>
      <c r="O97" s="66"/>
      <c r="P97" s="66"/>
      <c r="Q97" s="66"/>
      <c r="R97" s="66"/>
      <c r="S97" s="66">
        <v>0</v>
      </c>
    </row>
    <row r="98" spans="1:19" ht="22.5" customHeight="1" x14ac:dyDescent="0.2">
      <c r="A98" s="13"/>
      <c r="B98" s="6" t="s">
        <v>29</v>
      </c>
      <c r="C98" s="130" t="s">
        <v>17</v>
      </c>
      <c r="D98" s="131"/>
      <c r="E98" s="130" t="s">
        <v>14</v>
      </c>
      <c r="F98" s="131"/>
      <c r="G98" s="130" t="s">
        <v>97</v>
      </c>
      <c r="H98" s="136"/>
      <c r="I98" s="131"/>
      <c r="J98" s="130" t="s">
        <v>9</v>
      </c>
      <c r="K98" s="131"/>
      <c r="L98" s="43">
        <v>40</v>
      </c>
      <c r="M98" s="66">
        <v>21.48</v>
      </c>
      <c r="N98" s="66"/>
      <c r="O98" s="66"/>
      <c r="P98" s="66"/>
      <c r="Q98" s="66"/>
      <c r="R98" s="66"/>
      <c r="S98" s="66">
        <f t="shared" si="5"/>
        <v>53.7</v>
      </c>
    </row>
    <row r="99" spans="1:19" ht="17.25" customHeight="1" x14ac:dyDescent="0.2">
      <c r="A99" s="13"/>
      <c r="B99" s="25" t="s">
        <v>67</v>
      </c>
      <c r="C99" s="132" t="s">
        <v>17</v>
      </c>
      <c r="D99" s="133"/>
      <c r="E99" s="132" t="s">
        <v>15</v>
      </c>
      <c r="F99" s="133"/>
      <c r="G99" s="132" t="s">
        <v>26</v>
      </c>
      <c r="H99" s="144"/>
      <c r="I99" s="133"/>
      <c r="J99" s="132" t="s">
        <v>21</v>
      </c>
      <c r="K99" s="133"/>
      <c r="L99" s="46">
        <f>L100</f>
        <v>9739.119999999999</v>
      </c>
      <c r="M99" s="70">
        <f>M100+M110</f>
        <v>8935.0199999999986</v>
      </c>
      <c r="N99" s="70"/>
      <c r="O99" s="70"/>
      <c r="P99" s="70"/>
      <c r="Q99" s="70"/>
      <c r="R99" s="70"/>
      <c r="S99" s="70">
        <f t="shared" si="5"/>
        <v>91.743607225293459</v>
      </c>
    </row>
    <row r="100" spans="1:19" ht="20.25" customHeight="1" x14ac:dyDescent="0.2">
      <c r="A100" s="12"/>
      <c r="B100" s="8" t="s">
        <v>67</v>
      </c>
      <c r="C100" s="137" t="s">
        <v>17</v>
      </c>
      <c r="D100" s="138"/>
      <c r="E100" s="137" t="s">
        <v>15</v>
      </c>
      <c r="F100" s="138"/>
      <c r="G100" s="137" t="s">
        <v>68</v>
      </c>
      <c r="H100" s="147"/>
      <c r="I100" s="138"/>
      <c r="J100" s="137" t="s">
        <v>21</v>
      </c>
      <c r="K100" s="138"/>
      <c r="L100" s="43">
        <f>L101+L104+L106+L108+L111+L112+L110</f>
        <v>9739.119999999999</v>
      </c>
      <c r="M100" s="66">
        <f>M101+M104+M106+M108+M111+M112</f>
        <v>8729.369999999999</v>
      </c>
      <c r="N100" s="66"/>
      <c r="O100" s="66"/>
      <c r="P100" s="66"/>
      <c r="Q100" s="66"/>
      <c r="R100" s="66"/>
      <c r="S100" s="66">
        <f t="shared" si="5"/>
        <v>89.632020141450155</v>
      </c>
    </row>
    <row r="101" spans="1:19" ht="24" customHeight="1" x14ac:dyDescent="0.2">
      <c r="A101" s="12"/>
      <c r="B101" s="24" t="s">
        <v>100</v>
      </c>
      <c r="C101" s="143" t="s">
        <v>17</v>
      </c>
      <c r="D101" s="143"/>
      <c r="E101" s="143" t="s">
        <v>15</v>
      </c>
      <c r="F101" s="143"/>
      <c r="G101" s="143" t="s">
        <v>99</v>
      </c>
      <c r="H101" s="143"/>
      <c r="I101" s="143"/>
      <c r="J101" s="143" t="s">
        <v>21</v>
      </c>
      <c r="K101" s="143"/>
      <c r="L101" s="44">
        <f>L102+L103</f>
        <v>3171.43</v>
      </c>
      <c r="M101" s="69">
        <f>M102+M103</f>
        <v>3033.36</v>
      </c>
      <c r="N101" s="69"/>
      <c r="O101" s="69"/>
      <c r="P101" s="69"/>
      <c r="Q101" s="69"/>
      <c r="R101" s="69"/>
      <c r="S101" s="69">
        <f t="shared" si="5"/>
        <v>95.646443402502982</v>
      </c>
    </row>
    <row r="102" spans="1:19" ht="25.5" customHeight="1" x14ac:dyDescent="0.2">
      <c r="A102" s="12"/>
      <c r="B102" s="17" t="s">
        <v>29</v>
      </c>
      <c r="C102" s="128" t="s">
        <v>17</v>
      </c>
      <c r="D102" s="128"/>
      <c r="E102" s="128" t="s">
        <v>15</v>
      </c>
      <c r="F102" s="128"/>
      <c r="G102" s="128" t="s">
        <v>99</v>
      </c>
      <c r="H102" s="128"/>
      <c r="I102" s="128"/>
      <c r="J102" s="128" t="s">
        <v>9</v>
      </c>
      <c r="K102" s="128"/>
      <c r="L102" s="43">
        <v>586.42999999999995</v>
      </c>
      <c r="M102" s="66">
        <v>583.57000000000005</v>
      </c>
      <c r="N102" s="66"/>
      <c r="O102" s="66"/>
      <c r="P102" s="66"/>
      <c r="Q102" s="66"/>
      <c r="R102" s="66"/>
      <c r="S102" s="66">
        <f t="shared" si="5"/>
        <v>99.512303258700967</v>
      </c>
    </row>
    <row r="103" spans="1:19" ht="38.25" x14ac:dyDescent="0.2">
      <c r="A103" s="12"/>
      <c r="B103" s="17" t="s">
        <v>226</v>
      </c>
      <c r="C103" s="128" t="s">
        <v>17</v>
      </c>
      <c r="D103" s="128"/>
      <c r="E103" s="128" t="s">
        <v>15</v>
      </c>
      <c r="F103" s="128"/>
      <c r="G103" s="128" t="s">
        <v>138</v>
      </c>
      <c r="H103" s="128"/>
      <c r="I103" s="128"/>
      <c r="J103" s="128" t="s">
        <v>9</v>
      </c>
      <c r="K103" s="128"/>
      <c r="L103" s="43">
        <v>2585</v>
      </c>
      <c r="M103" s="66">
        <v>2449.79</v>
      </c>
      <c r="N103" s="66"/>
      <c r="O103" s="66"/>
      <c r="P103" s="66"/>
      <c r="Q103" s="66"/>
      <c r="R103" s="66"/>
      <c r="S103" s="66">
        <f t="shared" si="5"/>
        <v>94.769439071566737</v>
      </c>
    </row>
    <row r="104" spans="1:19" ht="15.75" x14ac:dyDescent="0.2">
      <c r="A104" s="12"/>
      <c r="B104" s="24" t="s">
        <v>101</v>
      </c>
      <c r="C104" s="143" t="s">
        <v>17</v>
      </c>
      <c r="D104" s="143"/>
      <c r="E104" s="143" t="s">
        <v>15</v>
      </c>
      <c r="F104" s="143"/>
      <c r="G104" s="143" t="s">
        <v>102</v>
      </c>
      <c r="H104" s="143"/>
      <c r="I104" s="143"/>
      <c r="J104" s="143" t="s">
        <v>21</v>
      </c>
      <c r="K104" s="143"/>
      <c r="L104" s="44">
        <f>L105</f>
        <v>50</v>
      </c>
      <c r="M104" s="69">
        <f>M105</f>
        <v>14.44</v>
      </c>
      <c r="N104" s="69"/>
      <c r="O104" s="69"/>
      <c r="P104" s="69"/>
      <c r="Q104" s="69"/>
      <c r="R104" s="69"/>
      <c r="S104" s="69">
        <f t="shared" si="5"/>
        <v>28.88</v>
      </c>
    </row>
    <row r="105" spans="1:19" ht="25.5" x14ac:dyDescent="0.2">
      <c r="A105" s="12"/>
      <c r="B105" s="17" t="s">
        <v>29</v>
      </c>
      <c r="C105" s="128" t="s">
        <v>17</v>
      </c>
      <c r="D105" s="128"/>
      <c r="E105" s="128" t="s">
        <v>15</v>
      </c>
      <c r="F105" s="128"/>
      <c r="G105" s="128" t="s">
        <v>102</v>
      </c>
      <c r="H105" s="128"/>
      <c r="I105" s="128"/>
      <c r="J105" s="128" t="s">
        <v>9</v>
      </c>
      <c r="K105" s="128"/>
      <c r="L105" s="43">
        <v>50</v>
      </c>
      <c r="M105" s="66">
        <v>14.44</v>
      </c>
      <c r="N105" s="66"/>
      <c r="O105" s="66"/>
      <c r="P105" s="66"/>
      <c r="Q105" s="66"/>
      <c r="R105" s="66"/>
      <c r="S105" s="66">
        <f t="shared" si="5"/>
        <v>28.88</v>
      </c>
    </row>
    <row r="106" spans="1:19" ht="15.75" x14ac:dyDescent="0.2">
      <c r="A106" s="12"/>
      <c r="B106" s="24" t="s">
        <v>241</v>
      </c>
      <c r="C106" s="143" t="s">
        <v>17</v>
      </c>
      <c r="D106" s="143"/>
      <c r="E106" s="143" t="s">
        <v>15</v>
      </c>
      <c r="F106" s="143"/>
      <c r="G106" s="143" t="s">
        <v>104</v>
      </c>
      <c r="H106" s="143"/>
      <c r="I106" s="143"/>
      <c r="J106" s="143" t="s">
        <v>21</v>
      </c>
      <c r="K106" s="143"/>
      <c r="L106" s="44">
        <f>L107</f>
        <v>127.13</v>
      </c>
      <c r="M106" s="69">
        <f>M107</f>
        <v>91.14</v>
      </c>
      <c r="N106" s="69"/>
      <c r="O106" s="69"/>
      <c r="P106" s="69"/>
      <c r="Q106" s="69"/>
      <c r="R106" s="69"/>
      <c r="S106" s="69">
        <f t="shared" si="5"/>
        <v>71.690395657987892</v>
      </c>
    </row>
    <row r="107" spans="1:19" ht="24" customHeight="1" x14ac:dyDescent="0.2">
      <c r="A107" s="12"/>
      <c r="B107" s="17" t="s">
        <v>29</v>
      </c>
      <c r="C107" s="128" t="s">
        <v>17</v>
      </c>
      <c r="D107" s="128"/>
      <c r="E107" s="128" t="s">
        <v>15</v>
      </c>
      <c r="F107" s="128"/>
      <c r="G107" s="128" t="s">
        <v>104</v>
      </c>
      <c r="H107" s="128"/>
      <c r="I107" s="128"/>
      <c r="J107" s="128" t="s">
        <v>9</v>
      </c>
      <c r="K107" s="128"/>
      <c r="L107" s="43">
        <v>127.13</v>
      </c>
      <c r="M107" s="66">
        <v>91.14</v>
      </c>
      <c r="N107" s="66"/>
      <c r="O107" s="66"/>
      <c r="P107" s="66"/>
      <c r="Q107" s="66"/>
      <c r="R107" s="66"/>
      <c r="S107" s="66">
        <f t="shared" si="5"/>
        <v>71.690395657987892</v>
      </c>
    </row>
    <row r="108" spans="1:19" ht="27.75" x14ac:dyDescent="0.2">
      <c r="A108" s="12"/>
      <c r="B108" s="24" t="s">
        <v>242</v>
      </c>
      <c r="C108" s="153" t="s">
        <v>17</v>
      </c>
      <c r="D108" s="154"/>
      <c r="E108" s="153" t="s">
        <v>15</v>
      </c>
      <c r="F108" s="154"/>
      <c r="G108" s="153" t="s">
        <v>105</v>
      </c>
      <c r="H108" s="157"/>
      <c r="I108" s="154"/>
      <c r="J108" s="153" t="s">
        <v>21</v>
      </c>
      <c r="K108" s="154"/>
      <c r="L108" s="44">
        <f>L109</f>
        <v>742.36</v>
      </c>
      <c r="M108" s="69">
        <f>M109</f>
        <v>525.78</v>
      </c>
      <c r="N108" s="69"/>
      <c r="O108" s="69"/>
      <c r="P108" s="69"/>
      <c r="Q108" s="69"/>
      <c r="R108" s="69"/>
      <c r="S108" s="69">
        <f t="shared" si="5"/>
        <v>70.825475510533963</v>
      </c>
    </row>
    <row r="109" spans="1:19" ht="25.5" customHeight="1" x14ac:dyDescent="0.2">
      <c r="A109" s="12"/>
      <c r="B109" s="17" t="s">
        <v>29</v>
      </c>
      <c r="C109" s="130" t="s">
        <v>17</v>
      </c>
      <c r="D109" s="131"/>
      <c r="E109" s="130" t="s">
        <v>15</v>
      </c>
      <c r="F109" s="131"/>
      <c r="G109" s="130" t="s">
        <v>105</v>
      </c>
      <c r="H109" s="136"/>
      <c r="I109" s="131"/>
      <c r="J109" s="130">
        <v>500</v>
      </c>
      <c r="K109" s="131"/>
      <c r="L109" s="43">
        <v>742.36</v>
      </c>
      <c r="M109" s="66">
        <v>525.78</v>
      </c>
      <c r="N109" s="66"/>
      <c r="O109" s="66"/>
      <c r="P109" s="66"/>
      <c r="Q109" s="66"/>
      <c r="R109" s="66"/>
      <c r="S109" s="66">
        <f t="shared" si="5"/>
        <v>70.825475510533963</v>
      </c>
    </row>
    <row r="110" spans="1:19" ht="39" customHeight="1" x14ac:dyDescent="0.2">
      <c r="A110" s="12"/>
      <c r="B110" s="183" t="s">
        <v>233</v>
      </c>
      <c r="C110" s="153" t="s">
        <v>17</v>
      </c>
      <c r="D110" s="154"/>
      <c r="E110" s="153" t="s">
        <v>15</v>
      </c>
      <c r="F110" s="154"/>
      <c r="G110" s="122" t="s">
        <v>234</v>
      </c>
      <c r="H110" s="142"/>
      <c r="I110" s="123"/>
      <c r="J110" s="122" t="s">
        <v>206</v>
      </c>
      <c r="K110" s="123"/>
      <c r="L110" s="113">
        <v>205.65</v>
      </c>
      <c r="M110" s="105">
        <v>205.65</v>
      </c>
      <c r="N110" s="105"/>
      <c r="O110" s="105"/>
      <c r="P110" s="105"/>
      <c r="Q110" s="105"/>
      <c r="R110" s="105"/>
      <c r="S110" s="105">
        <f t="shared" si="5"/>
        <v>100</v>
      </c>
    </row>
    <row r="111" spans="1:19" ht="25.5" customHeight="1" x14ac:dyDescent="0.2">
      <c r="A111" s="12"/>
      <c r="B111" s="24" t="s">
        <v>227</v>
      </c>
      <c r="C111" s="153" t="s">
        <v>17</v>
      </c>
      <c r="D111" s="154"/>
      <c r="E111" s="153" t="s">
        <v>15</v>
      </c>
      <c r="F111" s="154"/>
      <c r="G111" s="153" t="s">
        <v>200</v>
      </c>
      <c r="H111" s="157"/>
      <c r="I111" s="154"/>
      <c r="J111" s="153" t="s">
        <v>9</v>
      </c>
      <c r="K111" s="154"/>
      <c r="L111" s="187">
        <v>5374</v>
      </c>
      <c r="M111" s="105">
        <v>4996.1000000000004</v>
      </c>
      <c r="N111" s="105"/>
      <c r="O111" s="105"/>
      <c r="P111" s="105"/>
      <c r="Q111" s="105"/>
      <c r="R111" s="105"/>
      <c r="S111" s="105">
        <f t="shared" si="5"/>
        <v>92.967994045403799</v>
      </c>
    </row>
    <row r="112" spans="1:19" ht="25.5" customHeight="1" x14ac:dyDescent="0.2">
      <c r="A112" s="12"/>
      <c r="B112" s="24" t="s">
        <v>228</v>
      </c>
      <c r="C112" s="153" t="s">
        <v>17</v>
      </c>
      <c r="D112" s="154"/>
      <c r="E112" s="153" t="s">
        <v>15</v>
      </c>
      <c r="F112" s="154"/>
      <c r="G112" s="153" t="s">
        <v>208</v>
      </c>
      <c r="H112" s="157"/>
      <c r="I112" s="154"/>
      <c r="J112" s="153" t="s">
        <v>9</v>
      </c>
      <c r="K112" s="154"/>
      <c r="L112" s="44">
        <v>68.55</v>
      </c>
      <c r="M112" s="105">
        <v>68.55</v>
      </c>
      <c r="N112" s="105"/>
      <c r="O112" s="105"/>
      <c r="P112" s="105"/>
      <c r="Q112" s="105"/>
      <c r="R112" s="105"/>
      <c r="S112" s="105">
        <f t="shared" si="5"/>
        <v>100</v>
      </c>
    </row>
    <row r="113" spans="1:19" ht="18.75" customHeight="1" x14ac:dyDescent="0.2">
      <c r="A113" s="27" t="s">
        <v>143</v>
      </c>
      <c r="B113" s="26" t="s">
        <v>70</v>
      </c>
      <c r="C113" s="139" t="s">
        <v>19</v>
      </c>
      <c r="D113" s="139"/>
      <c r="E113" s="139" t="s">
        <v>18</v>
      </c>
      <c r="F113" s="139"/>
      <c r="G113" s="139" t="s">
        <v>26</v>
      </c>
      <c r="H113" s="139"/>
      <c r="I113" s="139"/>
      <c r="J113" s="139" t="s">
        <v>21</v>
      </c>
      <c r="K113" s="139"/>
      <c r="L113" s="47">
        <f>L114</f>
        <v>341.98</v>
      </c>
      <c r="M113" s="71">
        <f>M114</f>
        <v>332.96</v>
      </c>
      <c r="N113" s="71"/>
      <c r="O113" s="71"/>
      <c r="P113" s="71"/>
      <c r="Q113" s="71"/>
      <c r="R113" s="71"/>
      <c r="S113" s="71">
        <f t="shared" si="5"/>
        <v>97.362418854903794</v>
      </c>
    </row>
    <row r="114" spans="1:19" ht="15.75" customHeight="1" x14ac:dyDescent="0.2">
      <c r="A114" s="12"/>
      <c r="B114" s="19" t="s">
        <v>71</v>
      </c>
      <c r="C114" s="141" t="s">
        <v>19</v>
      </c>
      <c r="D114" s="141"/>
      <c r="E114" s="141" t="s">
        <v>19</v>
      </c>
      <c r="F114" s="141"/>
      <c r="G114" s="141" t="s">
        <v>26</v>
      </c>
      <c r="H114" s="141"/>
      <c r="I114" s="141"/>
      <c r="J114" s="141" t="s">
        <v>21</v>
      </c>
      <c r="K114" s="141"/>
      <c r="L114" s="46">
        <f>L117+L118+L119</f>
        <v>341.98</v>
      </c>
      <c r="M114" s="70">
        <f>M115+M118+M119+M120</f>
        <v>332.96</v>
      </c>
      <c r="N114" s="70"/>
      <c r="O114" s="70"/>
      <c r="P114" s="70"/>
      <c r="Q114" s="70"/>
      <c r="R114" s="70"/>
      <c r="S114" s="70">
        <f t="shared" si="5"/>
        <v>97.362418854903794</v>
      </c>
    </row>
    <row r="115" spans="1:19" ht="20.25" customHeight="1" x14ac:dyDescent="0.2">
      <c r="A115" s="12"/>
      <c r="B115" s="6" t="s">
        <v>72</v>
      </c>
      <c r="C115" s="140" t="s">
        <v>19</v>
      </c>
      <c r="D115" s="140"/>
      <c r="E115" s="140" t="s">
        <v>19</v>
      </c>
      <c r="F115" s="140"/>
      <c r="G115" s="140" t="s">
        <v>73</v>
      </c>
      <c r="H115" s="140"/>
      <c r="I115" s="140"/>
      <c r="J115" s="140" t="s">
        <v>21</v>
      </c>
      <c r="K115" s="140"/>
      <c r="L115" s="43">
        <f>L117</f>
        <v>174.53</v>
      </c>
      <c r="M115" s="66">
        <f>M116</f>
        <v>165.51</v>
      </c>
      <c r="N115" s="66"/>
      <c r="O115" s="66"/>
      <c r="P115" s="66"/>
      <c r="Q115" s="66"/>
      <c r="R115" s="66"/>
      <c r="S115" s="66">
        <f t="shared" si="5"/>
        <v>94.831834068641484</v>
      </c>
    </row>
    <row r="116" spans="1:19" ht="18.75" customHeight="1" x14ac:dyDescent="0.2">
      <c r="A116" s="12"/>
      <c r="B116" s="6" t="s">
        <v>74</v>
      </c>
      <c r="C116" s="140" t="s">
        <v>19</v>
      </c>
      <c r="D116" s="140"/>
      <c r="E116" s="140" t="s">
        <v>19</v>
      </c>
      <c r="F116" s="140"/>
      <c r="G116" s="140" t="s">
        <v>75</v>
      </c>
      <c r="H116" s="140"/>
      <c r="I116" s="140"/>
      <c r="J116" s="140" t="s">
        <v>21</v>
      </c>
      <c r="K116" s="140"/>
      <c r="L116" s="43">
        <f>L117</f>
        <v>174.53</v>
      </c>
      <c r="M116" s="66">
        <f>M117</f>
        <v>165.51</v>
      </c>
      <c r="N116" s="66"/>
      <c r="O116" s="66"/>
      <c r="P116" s="66"/>
      <c r="Q116" s="66"/>
      <c r="R116" s="66"/>
      <c r="S116" s="66">
        <f t="shared" si="5"/>
        <v>94.831834068641484</v>
      </c>
    </row>
    <row r="117" spans="1:19" ht="16.5" customHeight="1" x14ac:dyDescent="0.2">
      <c r="A117" s="12"/>
      <c r="B117" s="17" t="s">
        <v>114</v>
      </c>
      <c r="C117" s="128" t="s">
        <v>19</v>
      </c>
      <c r="D117" s="128"/>
      <c r="E117" s="128" t="s">
        <v>19</v>
      </c>
      <c r="F117" s="128"/>
      <c r="G117" s="128" t="s">
        <v>75</v>
      </c>
      <c r="H117" s="128"/>
      <c r="I117" s="128"/>
      <c r="J117" s="128">
        <v>500</v>
      </c>
      <c r="K117" s="128"/>
      <c r="L117" s="43">
        <v>174.53</v>
      </c>
      <c r="M117" s="66">
        <v>165.51</v>
      </c>
      <c r="N117" s="66"/>
      <c r="O117" s="66"/>
      <c r="P117" s="66"/>
      <c r="Q117" s="66"/>
      <c r="R117" s="66"/>
      <c r="S117" s="66">
        <f t="shared" si="5"/>
        <v>94.831834068641484</v>
      </c>
    </row>
    <row r="118" spans="1:19" ht="20.25" customHeight="1" x14ac:dyDescent="0.2">
      <c r="A118" s="12"/>
      <c r="B118" s="6" t="s">
        <v>45</v>
      </c>
      <c r="C118" s="140" t="s">
        <v>19</v>
      </c>
      <c r="D118" s="140"/>
      <c r="E118" s="140" t="s">
        <v>19</v>
      </c>
      <c r="F118" s="140"/>
      <c r="G118" s="140" t="s">
        <v>187</v>
      </c>
      <c r="H118" s="140"/>
      <c r="I118" s="140"/>
      <c r="J118" s="140" t="s">
        <v>11</v>
      </c>
      <c r="K118" s="140"/>
      <c r="L118" s="43">
        <v>117.45</v>
      </c>
      <c r="M118" s="66">
        <v>117.45</v>
      </c>
      <c r="N118" s="66"/>
      <c r="O118" s="66"/>
      <c r="P118" s="66"/>
      <c r="Q118" s="66"/>
      <c r="R118" s="66"/>
      <c r="S118" s="66">
        <f t="shared" si="5"/>
        <v>100</v>
      </c>
    </row>
    <row r="119" spans="1:19" ht="27" customHeight="1" x14ac:dyDescent="0.2">
      <c r="A119" s="12"/>
      <c r="B119" s="6" t="s">
        <v>229</v>
      </c>
      <c r="C119" s="140" t="s">
        <v>19</v>
      </c>
      <c r="D119" s="140"/>
      <c r="E119" s="140" t="s">
        <v>19</v>
      </c>
      <c r="F119" s="140"/>
      <c r="G119" s="140" t="s">
        <v>188</v>
      </c>
      <c r="H119" s="140"/>
      <c r="I119" s="140"/>
      <c r="J119" s="140" t="s">
        <v>11</v>
      </c>
      <c r="K119" s="140"/>
      <c r="L119" s="43">
        <v>50</v>
      </c>
      <c r="M119" s="66">
        <v>50</v>
      </c>
      <c r="N119" s="66"/>
      <c r="O119" s="66"/>
      <c r="P119" s="66"/>
      <c r="Q119" s="66"/>
      <c r="R119" s="66"/>
      <c r="S119" s="66">
        <f t="shared" si="5"/>
        <v>100</v>
      </c>
    </row>
    <row r="120" spans="1:19" ht="15.75" x14ac:dyDescent="0.2">
      <c r="A120" s="12"/>
      <c r="B120" s="17" t="s">
        <v>124</v>
      </c>
      <c r="C120" s="128" t="s">
        <v>19</v>
      </c>
      <c r="D120" s="128"/>
      <c r="E120" s="128" t="s">
        <v>19</v>
      </c>
      <c r="F120" s="128"/>
      <c r="G120" s="128" t="s">
        <v>76</v>
      </c>
      <c r="H120" s="128"/>
      <c r="I120" s="128"/>
      <c r="J120" s="128">
        <v>500</v>
      </c>
      <c r="K120" s="128"/>
      <c r="L120" s="43">
        <v>0</v>
      </c>
      <c r="M120" s="66">
        <v>0</v>
      </c>
      <c r="N120" s="66"/>
      <c r="O120" s="66"/>
      <c r="P120" s="66"/>
      <c r="Q120" s="66"/>
      <c r="R120" s="66"/>
      <c r="S120" s="66">
        <v>0</v>
      </c>
    </row>
    <row r="121" spans="1:19" ht="28.5" x14ac:dyDescent="0.2">
      <c r="A121" s="37" t="s">
        <v>144</v>
      </c>
      <c r="B121" s="22" t="s">
        <v>106</v>
      </c>
      <c r="C121" s="139" t="s">
        <v>20</v>
      </c>
      <c r="D121" s="139"/>
      <c r="E121" s="139" t="s">
        <v>18</v>
      </c>
      <c r="F121" s="139"/>
      <c r="G121" s="139" t="s">
        <v>26</v>
      </c>
      <c r="H121" s="139"/>
      <c r="I121" s="139"/>
      <c r="J121" s="139" t="s">
        <v>21</v>
      </c>
      <c r="K121" s="139"/>
      <c r="L121" s="47">
        <f>L122</f>
        <v>6508.1799999999994</v>
      </c>
      <c r="M121" s="71">
        <f>M122</f>
        <v>6346.1</v>
      </c>
      <c r="N121" s="71"/>
      <c r="O121" s="71"/>
      <c r="P121" s="71"/>
      <c r="Q121" s="71"/>
      <c r="R121" s="71"/>
      <c r="S121" s="71">
        <f t="shared" si="5"/>
        <v>97.509595616593288</v>
      </c>
    </row>
    <row r="122" spans="1:19" ht="20.25" customHeight="1" x14ac:dyDescent="0.2">
      <c r="A122" s="32"/>
      <c r="B122" s="19" t="s">
        <v>77</v>
      </c>
      <c r="C122" s="132" t="s">
        <v>20</v>
      </c>
      <c r="D122" s="133"/>
      <c r="E122" s="132" t="s">
        <v>13</v>
      </c>
      <c r="F122" s="133"/>
      <c r="G122" s="132" t="s">
        <v>26</v>
      </c>
      <c r="H122" s="144"/>
      <c r="I122" s="133"/>
      <c r="J122" s="132" t="s">
        <v>21</v>
      </c>
      <c r="K122" s="133"/>
      <c r="L122" s="46">
        <f>L123+L127+L132+L126+L130+L131</f>
        <v>6508.1799999999994</v>
      </c>
      <c r="M122" s="70">
        <f>M123+M127+M132+M126+M130+M131</f>
        <v>6346.1</v>
      </c>
      <c r="N122" s="70"/>
      <c r="O122" s="70"/>
      <c r="P122" s="70"/>
      <c r="Q122" s="70"/>
      <c r="R122" s="70"/>
      <c r="S122" s="70">
        <f t="shared" si="5"/>
        <v>97.509595616593288</v>
      </c>
    </row>
    <row r="123" spans="1:19" ht="28.5" x14ac:dyDescent="0.2">
      <c r="A123" s="12"/>
      <c r="B123" s="35" t="s">
        <v>191</v>
      </c>
      <c r="C123" s="125" t="s">
        <v>20</v>
      </c>
      <c r="D123" s="126"/>
      <c r="E123" s="125" t="s">
        <v>13</v>
      </c>
      <c r="F123" s="126"/>
      <c r="G123" s="125" t="s">
        <v>107</v>
      </c>
      <c r="H123" s="127"/>
      <c r="I123" s="126"/>
      <c r="J123" s="125" t="s">
        <v>21</v>
      </c>
      <c r="K123" s="126"/>
      <c r="L123" s="55">
        <f>L124</f>
        <v>4613.4399999999996</v>
      </c>
      <c r="M123" s="80">
        <f>M124</f>
        <v>4457.51</v>
      </c>
      <c r="N123" s="80"/>
      <c r="O123" s="80"/>
      <c r="P123" s="80"/>
      <c r="Q123" s="80"/>
      <c r="R123" s="80"/>
      <c r="S123" s="80">
        <f t="shared" si="5"/>
        <v>96.620092599015067</v>
      </c>
    </row>
    <row r="124" spans="1:19" ht="15.75" x14ac:dyDescent="0.2">
      <c r="A124" s="12"/>
      <c r="B124" s="20" t="s">
        <v>119</v>
      </c>
      <c r="C124" s="137" t="s">
        <v>20</v>
      </c>
      <c r="D124" s="138"/>
      <c r="E124" s="137" t="s">
        <v>13</v>
      </c>
      <c r="F124" s="138"/>
      <c r="G124" s="137" t="s">
        <v>108</v>
      </c>
      <c r="H124" s="147"/>
      <c r="I124" s="138"/>
      <c r="J124" s="137" t="s">
        <v>21</v>
      </c>
      <c r="K124" s="138"/>
      <c r="L124" s="43">
        <f>L125</f>
        <v>4613.4399999999996</v>
      </c>
      <c r="M124" s="66">
        <f>M125</f>
        <v>4457.51</v>
      </c>
      <c r="N124" s="66"/>
      <c r="O124" s="66"/>
      <c r="P124" s="66"/>
      <c r="Q124" s="66"/>
      <c r="R124" s="66"/>
      <c r="S124" s="66">
        <f t="shared" si="5"/>
        <v>96.620092599015067</v>
      </c>
    </row>
    <row r="125" spans="1:19" ht="15.75" x14ac:dyDescent="0.2">
      <c r="A125" s="12"/>
      <c r="B125" s="17" t="s">
        <v>45</v>
      </c>
      <c r="C125" s="130" t="s">
        <v>20</v>
      </c>
      <c r="D125" s="131"/>
      <c r="E125" s="130" t="s">
        <v>13</v>
      </c>
      <c r="F125" s="131"/>
      <c r="G125" s="130" t="s">
        <v>108</v>
      </c>
      <c r="H125" s="136"/>
      <c r="I125" s="131"/>
      <c r="J125" s="130" t="s">
        <v>11</v>
      </c>
      <c r="K125" s="131"/>
      <c r="L125" s="43">
        <v>4613.4399999999996</v>
      </c>
      <c r="M125" s="66">
        <v>4457.51</v>
      </c>
      <c r="N125" s="66"/>
      <c r="O125" s="66"/>
      <c r="P125" s="66"/>
      <c r="Q125" s="66"/>
      <c r="R125" s="66"/>
      <c r="S125" s="66">
        <f t="shared" si="5"/>
        <v>96.620092599015067</v>
      </c>
    </row>
    <row r="126" spans="1:19" ht="15.75" x14ac:dyDescent="0.2">
      <c r="A126" s="12"/>
      <c r="B126" s="108" t="s">
        <v>45</v>
      </c>
      <c r="C126" s="122" t="s">
        <v>20</v>
      </c>
      <c r="D126" s="123"/>
      <c r="E126" s="122" t="s">
        <v>13</v>
      </c>
      <c r="F126" s="123"/>
      <c r="G126" s="122" t="s">
        <v>209</v>
      </c>
      <c r="H126" s="142"/>
      <c r="I126" s="123"/>
      <c r="J126" s="122" t="s">
        <v>11</v>
      </c>
      <c r="K126" s="123"/>
      <c r="L126" s="113">
        <v>495.2</v>
      </c>
      <c r="M126" s="113">
        <v>495.2</v>
      </c>
      <c r="N126" s="105"/>
      <c r="O126" s="105"/>
      <c r="P126" s="105"/>
      <c r="Q126" s="105"/>
      <c r="R126" s="105"/>
      <c r="S126" s="105">
        <f t="shared" si="5"/>
        <v>100</v>
      </c>
    </row>
    <row r="127" spans="1:19" ht="15.75" x14ac:dyDescent="0.2">
      <c r="A127" s="12"/>
      <c r="B127" s="100" t="s">
        <v>109</v>
      </c>
      <c r="C127" s="125" t="s">
        <v>20</v>
      </c>
      <c r="D127" s="126"/>
      <c r="E127" s="125" t="s">
        <v>13</v>
      </c>
      <c r="F127" s="126"/>
      <c r="G127" s="125" t="s">
        <v>78</v>
      </c>
      <c r="H127" s="127"/>
      <c r="I127" s="126"/>
      <c r="J127" s="125" t="s">
        <v>21</v>
      </c>
      <c r="K127" s="126"/>
      <c r="L127" s="54">
        <f>L128</f>
        <v>774.54</v>
      </c>
      <c r="M127" s="80">
        <f>M128</f>
        <v>774.5</v>
      </c>
      <c r="N127" s="80"/>
      <c r="O127" s="80"/>
      <c r="P127" s="80"/>
      <c r="Q127" s="80"/>
      <c r="R127" s="80"/>
      <c r="S127" s="80">
        <f t="shared" si="5"/>
        <v>99.994835644382476</v>
      </c>
    </row>
    <row r="128" spans="1:19" ht="25.5" x14ac:dyDescent="0.2">
      <c r="A128" s="12"/>
      <c r="B128" s="20" t="s">
        <v>46</v>
      </c>
      <c r="C128" s="137" t="s">
        <v>20</v>
      </c>
      <c r="D128" s="138"/>
      <c r="E128" s="137" t="s">
        <v>13</v>
      </c>
      <c r="F128" s="138"/>
      <c r="G128" s="137" t="s">
        <v>79</v>
      </c>
      <c r="H128" s="147"/>
      <c r="I128" s="138"/>
      <c r="J128" s="137" t="s">
        <v>21</v>
      </c>
      <c r="K128" s="138"/>
      <c r="L128" s="51">
        <f>L129</f>
        <v>774.54</v>
      </c>
      <c r="M128" s="66">
        <f>M129</f>
        <v>774.5</v>
      </c>
      <c r="N128" s="66"/>
      <c r="O128" s="66"/>
      <c r="P128" s="66"/>
      <c r="Q128" s="66"/>
      <c r="R128" s="66"/>
      <c r="S128" s="66">
        <f t="shared" si="5"/>
        <v>99.994835644382476</v>
      </c>
    </row>
    <row r="129" spans="1:19" ht="15.75" x14ac:dyDescent="0.2">
      <c r="A129" s="12"/>
      <c r="B129" s="17" t="s">
        <v>45</v>
      </c>
      <c r="C129" s="130" t="s">
        <v>20</v>
      </c>
      <c r="D129" s="131"/>
      <c r="E129" s="130" t="s">
        <v>13</v>
      </c>
      <c r="F129" s="131"/>
      <c r="G129" s="130" t="s">
        <v>79</v>
      </c>
      <c r="H129" s="136"/>
      <c r="I129" s="131"/>
      <c r="J129" s="130" t="s">
        <v>11</v>
      </c>
      <c r="K129" s="131"/>
      <c r="L129" s="64">
        <v>774.54</v>
      </c>
      <c r="M129" s="66">
        <v>774.5</v>
      </c>
      <c r="N129" s="66"/>
      <c r="O129" s="66"/>
      <c r="P129" s="66"/>
      <c r="Q129" s="66"/>
      <c r="R129" s="66"/>
      <c r="S129" s="66">
        <f t="shared" ref="S129:S146" si="6">M129/L129*100</f>
        <v>99.994835644382476</v>
      </c>
    </row>
    <row r="130" spans="1:19" ht="38.25" x14ac:dyDescent="0.2">
      <c r="A130" s="12"/>
      <c r="B130" s="108" t="s">
        <v>230</v>
      </c>
      <c r="C130" s="122" t="s">
        <v>20</v>
      </c>
      <c r="D130" s="123"/>
      <c r="E130" s="122" t="s">
        <v>13</v>
      </c>
      <c r="F130" s="123"/>
      <c r="G130" s="122" t="s">
        <v>148</v>
      </c>
      <c r="H130" s="142"/>
      <c r="I130" s="123"/>
      <c r="J130" s="122" t="s">
        <v>11</v>
      </c>
      <c r="K130" s="123"/>
      <c r="L130" s="188">
        <v>50</v>
      </c>
      <c r="M130" s="105">
        <v>46.25</v>
      </c>
      <c r="N130" s="105"/>
      <c r="O130" s="105"/>
      <c r="P130" s="105"/>
      <c r="Q130" s="105"/>
      <c r="R130" s="105"/>
      <c r="S130" s="105">
        <f t="shared" si="6"/>
        <v>92.5</v>
      </c>
    </row>
    <row r="131" spans="1:19" ht="26.25" customHeight="1" x14ac:dyDescent="0.2">
      <c r="A131" s="12"/>
      <c r="B131" s="108" t="s">
        <v>45</v>
      </c>
      <c r="C131" s="122" t="s">
        <v>20</v>
      </c>
      <c r="D131" s="123"/>
      <c r="E131" s="122" t="s">
        <v>13</v>
      </c>
      <c r="F131" s="123"/>
      <c r="G131" s="122" t="s">
        <v>210</v>
      </c>
      <c r="H131" s="142"/>
      <c r="I131" s="123"/>
      <c r="J131" s="122" t="s">
        <v>11</v>
      </c>
      <c r="K131" s="123"/>
      <c r="L131" s="188">
        <v>90</v>
      </c>
      <c r="M131" s="105">
        <v>90</v>
      </c>
      <c r="N131" s="66"/>
      <c r="O131" s="66"/>
      <c r="P131" s="66"/>
      <c r="Q131" s="66"/>
      <c r="R131" s="66"/>
      <c r="S131" s="105">
        <f t="shared" si="6"/>
        <v>100</v>
      </c>
    </row>
    <row r="132" spans="1:19" ht="25.5" x14ac:dyDescent="0.2">
      <c r="A132" s="12"/>
      <c r="B132" s="24" t="s">
        <v>80</v>
      </c>
      <c r="C132" s="153" t="s">
        <v>20</v>
      </c>
      <c r="D132" s="154"/>
      <c r="E132" s="153" t="s">
        <v>13</v>
      </c>
      <c r="F132" s="154"/>
      <c r="G132" s="153" t="s">
        <v>26</v>
      </c>
      <c r="H132" s="157"/>
      <c r="I132" s="154"/>
      <c r="J132" s="153" t="s">
        <v>21</v>
      </c>
      <c r="K132" s="154"/>
      <c r="L132" s="52">
        <f t="shared" ref="L132:M133" si="7">L133</f>
        <v>485</v>
      </c>
      <c r="M132" s="69">
        <f t="shared" si="7"/>
        <v>482.64</v>
      </c>
      <c r="N132" s="69"/>
      <c r="O132" s="69"/>
      <c r="P132" s="69"/>
      <c r="Q132" s="69"/>
      <c r="R132" s="69"/>
      <c r="S132" s="69">
        <f t="shared" si="6"/>
        <v>99.513402061855672</v>
      </c>
    </row>
    <row r="133" spans="1:19" ht="28.5" customHeight="1" x14ac:dyDescent="0.2">
      <c r="A133" s="12"/>
      <c r="B133" s="6" t="s">
        <v>110</v>
      </c>
      <c r="C133" s="137" t="s">
        <v>20</v>
      </c>
      <c r="D133" s="138"/>
      <c r="E133" s="137" t="s">
        <v>13</v>
      </c>
      <c r="F133" s="138"/>
      <c r="G133" s="137" t="s">
        <v>201</v>
      </c>
      <c r="H133" s="147"/>
      <c r="I133" s="138"/>
      <c r="J133" s="137" t="s">
        <v>21</v>
      </c>
      <c r="K133" s="138"/>
      <c r="L133" s="51">
        <f t="shared" si="7"/>
        <v>485</v>
      </c>
      <c r="M133" s="66">
        <f t="shared" si="7"/>
        <v>482.64</v>
      </c>
      <c r="N133" s="66"/>
      <c r="O133" s="66"/>
      <c r="P133" s="66"/>
      <c r="Q133" s="66"/>
      <c r="R133" s="66"/>
      <c r="S133" s="66">
        <f t="shared" si="6"/>
        <v>99.513402061855672</v>
      </c>
    </row>
    <row r="134" spans="1:19" ht="28.5" customHeight="1" x14ac:dyDescent="0.2">
      <c r="A134" s="12"/>
      <c r="B134" s="6" t="s">
        <v>231</v>
      </c>
      <c r="C134" s="137" t="s">
        <v>20</v>
      </c>
      <c r="D134" s="138"/>
      <c r="E134" s="137" t="s">
        <v>13</v>
      </c>
      <c r="F134" s="138"/>
      <c r="G134" s="137" t="s">
        <v>201</v>
      </c>
      <c r="H134" s="147"/>
      <c r="I134" s="138"/>
      <c r="J134" s="137" t="s">
        <v>9</v>
      </c>
      <c r="K134" s="138"/>
      <c r="L134" s="51">
        <f>L135</f>
        <v>485</v>
      </c>
      <c r="M134" s="66">
        <f>M135</f>
        <v>482.64</v>
      </c>
      <c r="N134" s="66"/>
      <c r="O134" s="66"/>
      <c r="P134" s="66"/>
      <c r="Q134" s="66"/>
      <c r="R134" s="66"/>
      <c r="S134" s="66">
        <f t="shared" si="6"/>
        <v>99.513402061855672</v>
      </c>
    </row>
    <row r="135" spans="1:19" ht="28.5" customHeight="1" x14ac:dyDescent="0.2">
      <c r="A135" s="12"/>
      <c r="B135" s="20" t="s">
        <v>29</v>
      </c>
      <c r="C135" s="137" t="s">
        <v>20</v>
      </c>
      <c r="D135" s="138"/>
      <c r="E135" s="137" t="s">
        <v>13</v>
      </c>
      <c r="F135" s="138"/>
      <c r="G135" s="137" t="s">
        <v>201</v>
      </c>
      <c r="H135" s="147"/>
      <c r="I135" s="138"/>
      <c r="J135" s="130" t="s">
        <v>9</v>
      </c>
      <c r="K135" s="131"/>
      <c r="L135" s="51">
        <v>485</v>
      </c>
      <c r="M135" s="66">
        <v>482.64</v>
      </c>
      <c r="N135" s="66"/>
      <c r="O135" s="66"/>
      <c r="P135" s="66"/>
      <c r="Q135" s="66"/>
      <c r="R135" s="66"/>
      <c r="S135" s="66">
        <f t="shared" si="6"/>
        <v>99.513402061855672</v>
      </c>
    </row>
    <row r="136" spans="1:19" ht="15.75" x14ac:dyDescent="0.2">
      <c r="A136" s="88" t="s">
        <v>145</v>
      </c>
      <c r="B136" s="22" t="s">
        <v>150</v>
      </c>
      <c r="C136" s="139" t="s">
        <v>0</v>
      </c>
      <c r="D136" s="139"/>
      <c r="E136" s="139" t="s">
        <v>18</v>
      </c>
      <c r="F136" s="139"/>
      <c r="G136" s="139" t="s">
        <v>26</v>
      </c>
      <c r="H136" s="139"/>
      <c r="I136" s="139"/>
      <c r="J136" s="139" t="s">
        <v>21</v>
      </c>
      <c r="K136" s="139"/>
      <c r="L136" s="56">
        <f t="shared" ref="L136:M138" si="8">L137</f>
        <v>382.02</v>
      </c>
      <c r="M136" s="71">
        <f t="shared" si="8"/>
        <v>376.24</v>
      </c>
      <c r="N136" s="71"/>
      <c r="O136" s="71"/>
      <c r="P136" s="71"/>
      <c r="Q136" s="71"/>
      <c r="R136" s="71"/>
      <c r="S136" s="71">
        <f t="shared" si="6"/>
        <v>98.486990209936664</v>
      </c>
    </row>
    <row r="137" spans="1:19" ht="15.75" x14ac:dyDescent="0.2">
      <c r="A137" s="12"/>
      <c r="B137" s="72" t="s">
        <v>151</v>
      </c>
      <c r="C137" s="132" t="s">
        <v>0</v>
      </c>
      <c r="D137" s="133"/>
      <c r="E137" s="132" t="s">
        <v>13</v>
      </c>
      <c r="F137" s="133"/>
      <c r="G137" s="132" t="s">
        <v>26</v>
      </c>
      <c r="H137" s="144"/>
      <c r="I137" s="133"/>
      <c r="J137" s="132" t="s">
        <v>21</v>
      </c>
      <c r="K137" s="133"/>
      <c r="L137" s="50">
        <f t="shared" si="8"/>
        <v>382.02</v>
      </c>
      <c r="M137" s="70">
        <f t="shared" si="8"/>
        <v>376.24</v>
      </c>
      <c r="N137" s="70"/>
      <c r="O137" s="70"/>
      <c r="P137" s="70"/>
      <c r="Q137" s="70"/>
      <c r="R137" s="70"/>
      <c r="S137" s="70">
        <f t="shared" si="6"/>
        <v>98.486990209936664</v>
      </c>
    </row>
    <row r="138" spans="1:19" ht="25.5" x14ac:dyDescent="0.2">
      <c r="A138" s="12"/>
      <c r="B138" s="20" t="s">
        <v>152</v>
      </c>
      <c r="C138" s="155" t="s">
        <v>0</v>
      </c>
      <c r="D138" s="156"/>
      <c r="E138" s="155" t="s">
        <v>13</v>
      </c>
      <c r="F138" s="156"/>
      <c r="G138" s="130" t="s">
        <v>153</v>
      </c>
      <c r="H138" s="136"/>
      <c r="I138" s="131"/>
      <c r="J138" s="130" t="s">
        <v>155</v>
      </c>
      <c r="K138" s="131"/>
      <c r="L138" s="51">
        <f t="shared" si="8"/>
        <v>382.02</v>
      </c>
      <c r="M138" s="66">
        <f t="shared" si="8"/>
        <v>376.24</v>
      </c>
      <c r="N138" s="66"/>
      <c r="O138" s="66"/>
      <c r="P138" s="66"/>
      <c r="Q138" s="66"/>
      <c r="R138" s="66"/>
      <c r="S138" s="66">
        <f t="shared" si="6"/>
        <v>98.486990209936664</v>
      </c>
    </row>
    <row r="139" spans="1:19" ht="15.75" customHeight="1" x14ac:dyDescent="0.2">
      <c r="A139" s="12"/>
      <c r="B139" s="20" t="s">
        <v>154</v>
      </c>
      <c r="C139" s="155" t="s">
        <v>0</v>
      </c>
      <c r="D139" s="156"/>
      <c r="E139" s="155" t="s">
        <v>13</v>
      </c>
      <c r="F139" s="156"/>
      <c r="G139" s="130" t="s">
        <v>153</v>
      </c>
      <c r="H139" s="136"/>
      <c r="I139" s="131"/>
      <c r="J139" s="130" t="s">
        <v>155</v>
      </c>
      <c r="K139" s="131"/>
      <c r="L139" s="51">
        <v>382.02</v>
      </c>
      <c r="M139" s="66">
        <v>376.24</v>
      </c>
      <c r="N139" s="66"/>
      <c r="O139" s="66"/>
      <c r="P139" s="66"/>
      <c r="Q139" s="66"/>
      <c r="R139" s="66"/>
      <c r="S139" s="66">
        <f t="shared" si="6"/>
        <v>98.486990209936664</v>
      </c>
    </row>
    <row r="140" spans="1:19" ht="15.75" x14ac:dyDescent="0.2">
      <c r="A140" s="27" t="s">
        <v>146</v>
      </c>
      <c r="B140" s="22" t="s">
        <v>158</v>
      </c>
      <c r="C140" s="139" t="s">
        <v>159</v>
      </c>
      <c r="D140" s="139"/>
      <c r="E140" s="139" t="s">
        <v>18</v>
      </c>
      <c r="F140" s="139"/>
      <c r="G140" s="139" t="s">
        <v>26</v>
      </c>
      <c r="H140" s="139"/>
      <c r="I140" s="139"/>
      <c r="J140" s="139" t="s">
        <v>21</v>
      </c>
      <c r="K140" s="139"/>
      <c r="L140" s="53">
        <f>L141</f>
        <v>645.1</v>
      </c>
      <c r="M140" s="71">
        <f>M141</f>
        <v>642.55000000000007</v>
      </c>
      <c r="N140" s="71"/>
      <c r="O140" s="71"/>
      <c r="P140" s="71"/>
      <c r="Q140" s="71"/>
      <c r="R140" s="71"/>
      <c r="S140" s="71">
        <f t="shared" si="6"/>
        <v>99.604712447682545</v>
      </c>
    </row>
    <row r="141" spans="1:19" ht="25.5" customHeight="1" x14ac:dyDescent="0.2">
      <c r="A141" s="12"/>
      <c r="B141" s="72" t="s">
        <v>111</v>
      </c>
      <c r="C141" s="132" t="s">
        <v>159</v>
      </c>
      <c r="D141" s="133"/>
      <c r="E141" s="132" t="s">
        <v>14</v>
      </c>
      <c r="F141" s="133"/>
      <c r="G141" s="132" t="s">
        <v>26</v>
      </c>
      <c r="H141" s="144"/>
      <c r="I141" s="133"/>
      <c r="J141" s="132" t="s">
        <v>21</v>
      </c>
      <c r="K141" s="133"/>
      <c r="L141" s="50">
        <f>L142+L144+L145</f>
        <v>645.1</v>
      </c>
      <c r="M141" s="70">
        <f>M142+M144+M145</f>
        <v>642.55000000000007</v>
      </c>
      <c r="N141" s="70"/>
      <c r="O141" s="70"/>
      <c r="P141" s="70"/>
      <c r="Q141" s="70"/>
      <c r="R141" s="70"/>
      <c r="S141" s="70">
        <f t="shared" si="6"/>
        <v>99.604712447682545</v>
      </c>
    </row>
    <row r="142" spans="1:19" ht="25.5" x14ac:dyDescent="0.2">
      <c r="A142" s="12"/>
      <c r="B142" s="7" t="s">
        <v>112</v>
      </c>
      <c r="C142" s="137" t="s">
        <v>159</v>
      </c>
      <c r="D142" s="138"/>
      <c r="E142" s="137" t="s">
        <v>14</v>
      </c>
      <c r="F142" s="138"/>
      <c r="G142" s="137" t="s">
        <v>81</v>
      </c>
      <c r="H142" s="147"/>
      <c r="I142" s="138"/>
      <c r="J142" s="137" t="s">
        <v>21</v>
      </c>
      <c r="K142" s="138"/>
      <c r="L142" s="51">
        <f>L143</f>
        <v>52.72</v>
      </c>
      <c r="M142" s="66">
        <f>M143</f>
        <v>52.45</v>
      </c>
      <c r="N142" s="66"/>
      <c r="O142" s="66"/>
      <c r="P142" s="66"/>
      <c r="Q142" s="66"/>
      <c r="R142" s="66"/>
      <c r="S142" s="66">
        <f t="shared" si="6"/>
        <v>99.487860394537194</v>
      </c>
    </row>
    <row r="143" spans="1:19" ht="25.5" x14ac:dyDescent="0.2">
      <c r="A143" s="12"/>
      <c r="B143" s="17" t="s">
        <v>29</v>
      </c>
      <c r="C143" s="130" t="s">
        <v>159</v>
      </c>
      <c r="D143" s="131"/>
      <c r="E143" s="130" t="s">
        <v>14</v>
      </c>
      <c r="F143" s="131"/>
      <c r="G143" s="130" t="s">
        <v>82</v>
      </c>
      <c r="H143" s="136"/>
      <c r="I143" s="131"/>
      <c r="J143" s="130" t="s">
        <v>9</v>
      </c>
      <c r="K143" s="131"/>
      <c r="L143" s="64">
        <v>52.72</v>
      </c>
      <c r="M143" s="66">
        <v>52.45</v>
      </c>
      <c r="N143" s="66"/>
      <c r="O143" s="66"/>
      <c r="P143" s="66"/>
      <c r="Q143" s="66"/>
      <c r="R143" s="66"/>
      <c r="S143" s="66">
        <f t="shared" si="6"/>
        <v>99.487860394537194</v>
      </c>
    </row>
    <row r="144" spans="1:19" ht="15.75" x14ac:dyDescent="0.2">
      <c r="A144" s="12"/>
      <c r="B144" s="17" t="s">
        <v>45</v>
      </c>
      <c r="C144" s="130" t="s">
        <v>159</v>
      </c>
      <c r="D144" s="131"/>
      <c r="E144" s="130" t="s">
        <v>14</v>
      </c>
      <c r="F144" s="131"/>
      <c r="G144" s="130" t="s">
        <v>82</v>
      </c>
      <c r="H144" s="136"/>
      <c r="I144" s="131"/>
      <c r="J144" s="130" t="s">
        <v>11</v>
      </c>
      <c r="K144" s="131"/>
      <c r="L144" s="64">
        <v>471.76</v>
      </c>
      <c r="M144" s="66">
        <v>469.52</v>
      </c>
      <c r="N144" s="66"/>
      <c r="O144" s="66"/>
      <c r="P144" s="66"/>
      <c r="Q144" s="66"/>
      <c r="R144" s="66"/>
      <c r="S144" s="66">
        <f t="shared" si="6"/>
        <v>99.525182296082747</v>
      </c>
    </row>
    <row r="145" spans="1:19" ht="25.5" x14ac:dyDescent="0.2">
      <c r="A145" s="12"/>
      <c r="B145" s="17" t="s">
        <v>232</v>
      </c>
      <c r="C145" s="130" t="s">
        <v>159</v>
      </c>
      <c r="D145" s="131"/>
      <c r="E145" s="130" t="s">
        <v>14</v>
      </c>
      <c r="F145" s="131"/>
      <c r="G145" s="130" t="s">
        <v>175</v>
      </c>
      <c r="H145" s="136"/>
      <c r="I145" s="131"/>
      <c r="J145" s="130" t="s">
        <v>11</v>
      </c>
      <c r="K145" s="131"/>
      <c r="L145" s="64">
        <v>120.62</v>
      </c>
      <c r="M145" s="66">
        <v>120.58</v>
      </c>
      <c r="N145" s="66"/>
      <c r="O145" s="66"/>
      <c r="P145" s="66"/>
      <c r="Q145" s="66"/>
      <c r="R145" s="66"/>
      <c r="S145" s="66">
        <f t="shared" si="6"/>
        <v>99.966838003647823</v>
      </c>
    </row>
    <row r="146" spans="1:19" ht="16.5" thickBot="1" x14ac:dyDescent="0.25">
      <c r="A146" s="87"/>
      <c r="B146" s="84" t="s">
        <v>2</v>
      </c>
      <c r="C146" s="167"/>
      <c r="D146" s="167"/>
      <c r="E146" s="167"/>
      <c r="F146" s="167"/>
      <c r="G146" s="167"/>
      <c r="H146" s="167"/>
      <c r="I146" s="167"/>
      <c r="J146" s="167"/>
      <c r="K146" s="167"/>
      <c r="L146" s="91">
        <f>L12+L45+L50+L62+L86+L113+L121+L136+L140</f>
        <v>61033.099999999991</v>
      </c>
      <c r="M146" s="106">
        <f>M140+M136+M121+M113+M86+M62+M50+M45+M12</f>
        <v>58082.12999999999</v>
      </c>
      <c r="N146" s="107"/>
      <c r="O146" s="107"/>
      <c r="P146" s="107"/>
      <c r="Q146" s="107"/>
      <c r="R146" s="107"/>
      <c r="S146" s="106">
        <f t="shared" si="6"/>
        <v>95.164967861701271</v>
      </c>
    </row>
    <row r="147" spans="1:19" x14ac:dyDescent="0.2">
      <c r="B147" s="39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9" x14ac:dyDescent="0.2">
      <c r="B148" s="39" t="s">
        <v>192</v>
      </c>
    </row>
    <row r="152" spans="1:19" x14ac:dyDescent="0.2">
      <c r="B152" s="29"/>
    </row>
    <row r="154" spans="1:19" x14ac:dyDescent="0.2">
      <c r="B154" s="34"/>
    </row>
  </sheetData>
  <mergeCells count="550">
    <mergeCell ref="C110:D110"/>
    <mergeCell ref="E110:F110"/>
    <mergeCell ref="G110:I110"/>
    <mergeCell ref="J110:K110"/>
    <mergeCell ref="C112:D112"/>
    <mergeCell ref="E112:F112"/>
    <mergeCell ref="G112:I112"/>
    <mergeCell ref="J112:K112"/>
    <mergeCell ref="C126:D126"/>
    <mergeCell ref="E126:F126"/>
    <mergeCell ref="G126:I126"/>
    <mergeCell ref="J126:K126"/>
    <mergeCell ref="C131:D131"/>
    <mergeCell ref="E131:F131"/>
    <mergeCell ref="G131:I131"/>
    <mergeCell ref="J131:K131"/>
    <mergeCell ref="G127:I127"/>
    <mergeCell ref="G122:I122"/>
    <mergeCell ref="J130:K130"/>
    <mergeCell ref="G124:I124"/>
    <mergeCell ref="G123:I123"/>
    <mergeCell ref="G125:I125"/>
    <mergeCell ref="G128:I128"/>
    <mergeCell ref="G120:I120"/>
    <mergeCell ref="E120:F120"/>
    <mergeCell ref="E118:F118"/>
    <mergeCell ref="G119:I119"/>
    <mergeCell ref="G121:I121"/>
    <mergeCell ref="C58:D58"/>
    <mergeCell ref="C55:D55"/>
    <mergeCell ref="J84:K84"/>
    <mergeCell ref="G79:I79"/>
    <mergeCell ref="G80:I80"/>
    <mergeCell ref="J59:K59"/>
    <mergeCell ref="J58:K58"/>
    <mergeCell ref="J63:K63"/>
    <mergeCell ref="J76:K76"/>
    <mergeCell ref="J77:K77"/>
    <mergeCell ref="J70:K70"/>
    <mergeCell ref="J79:K79"/>
    <mergeCell ref="J56:K56"/>
    <mergeCell ref="J57:K57"/>
    <mergeCell ref="J66:K66"/>
    <mergeCell ref="J68:K68"/>
    <mergeCell ref="C72:D72"/>
    <mergeCell ref="E72:F72"/>
    <mergeCell ref="C73:D73"/>
    <mergeCell ref="E73:F73"/>
    <mergeCell ref="G72:I72"/>
    <mergeCell ref="G73:I73"/>
    <mergeCell ref="J72:K72"/>
    <mergeCell ref="J61:K61"/>
    <mergeCell ref="J67:K67"/>
    <mergeCell ref="J74:K74"/>
    <mergeCell ref="J75:K75"/>
    <mergeCell ref="G83:I83"/>
    <mergeCell ref="J86:K86"/>
    <mergeCell ref="J85:K85"/>
    <mergeCell ref="J87:K87"/>
    <mergeCell ref="G87:I87"/>
    <mergeCell ref="J73:K73"/>
    <mergeCell ref="G11:I11"/>
    <mergeCell ref="A6:L8"/>
    <mergeCell ref="A5:L5"/>
    <mergeCell ref="J11:K11"/>
    <mergeCell ref="C11:D11"/>
    <mergeCell ref="E11:F11"/>
    <mergeCell ref="J21:K21"/>
    <mergeCell ref="J20:K20"/>
    <mergeCell ref="C84:D84"/>
    <mergeCell ref="G30:I30"/>
    <mergeCell ref="C59:D59"/>
    <mergeCell ref="C29:D29"/>
    <mergeCell ref="G40:I40"/>
    <mergeCell ref="J51:K51"/>
    <mergeCell ref="J52:K52"/>
    <mergeCell ref="E43:F43"/>
    <mergeCell ref="J34:K34"/>
    <mergeCell ref="E45:F45"/>
    <mergeCell ref="E46:F46"/>
    <mergeCell ref="E52:F52"/>
    <mergeCell ref="G46:I46"/>
    <mergeCell ref="J83:K83"/>
    <mergeCell ref="G84:I84"/>
    <mergeCell ref="A3:B3"/>
    <mergeCell ref="C18:D18"/>
    <mergeCell ref="E23:F23"/>
    <mergeCell ref="E21:F21"/>
    <mergeCell ref="E19:F19"/>
    <mergeCell ref="E20:F20"/>
    <mergeCell ref="E22:F22"/>
    <mergeCell ref="C12:D12"/>
    <mergeCell ref="E12:F12"/>
    <mergeCell ref="E14:F14"/>
    <mergeCell ref="G12:I12"/>
    <mergeCell ref="E13:F13"/>
    <mergeCell ref="G14:I14"/>
    <mergeCell ref="G13:I13"/>
    <mergeCell ref="G18:I18"/>
    <mergeCell ref="E15:F15"/>
    <mergeCell ref="J145:K145"/>
    <mergeCell ref="E144:F144"/>
    <mergeCell ref="J144:K144"/>
    <mergeCell ref="G145:I145"/>
    <mergeCell ref="J138:K138"/>
    <mergeCell ref="J139:K139"/>
    <mergeCell ref="J142:K142"/>
    <mergeCell ref="J140:K140"/>
    <mergeCell ref="J137:K137"/>
    <mergeCell ref="E142:F142"/>
    <mergeCell ref="E141:F141"/>
    <mergeCell ref="J135:K135"/>
    <mergeCell ref="G136:I136"/>
    <mergeCell ref="G135:I135"/>
    <mergeCell ref="G129:I129"/>
    <mergeCell ref="E129:F129"/>
    <mergeCell ref="J146:K146"/>
    <mergeCell ref="J143:K143"/>
    <mergeCell ref="E143:F143"/>
    <mergeCell ref="C146:D146"/>
    <mergeCell ref="C145:D145"/>
    <mergeCell ref="E145:F145"/>
    <mergeCell ref="G144:I144"/>
    <mergeCell ref="E146:F146"/>
    <mergeCell ref="G146:I146"/>
    <mergeCell ref="C144:D144"/>
    <mergeCell ref="G143:I143"/>
    <mergeCell ref="C143:D143"/>
    <mergeCell ref="J136:K136"/>
    <mergeCell ref="J120:K120"/>
    <mergeCell ref="J115:K115"/>
    <mergeCell ref="J128:K128"/>
    <mergeCell ref="J129:K129"/>
    <mergeCell ref="J127:K127"/>
    <mergeCell ref="J125:K125"/>
    <mergeCell ref="J121:K121"/>
    <mergeCell ref="J122:K122"/>
    <mergeCell ref="J134:K134"/>
    <mergeCell ref="J124:K124"/>
    <mergeCell ref="J123:K123"/>
    <mergeCell ref="J119:K119"/>
    <mergeCell ref="J118:K118"/>
    <mergeCell ref="J117:K117"/>
    <mergeCell ref="J116:K116"/>
    <mergeCell ref="C133:D133"/>
    <mergeCell ref="C135:D135"/>
    <mergeCell ref="E136:F136"/>
    <mergeCell ref="E135:F135"/>
    <mergeCell ref="G130:I130"/>
    <mergeCell ref="E130:F130"/>
    <mergeCell ref="C130:D130"/>
    <mergeCell ref="J141:K141"/>
    <mergeCell ref="E133:F133"/>
    <mergeCell ref="G133:I133"/>
    <mergeCell ref="J133:K133"/>
    <mergeCell ref="G132:I132"/>
    <mergeCell ref="G134:I134"/>
    <mergeCell ref="J132:K132"/>
    <mergeCell ref="G139:I139"/>
    <mergeCell ref="G137:I137"/>
    <mergeCell ref="G141:I141"/>
    <mergeCell ref="G140:I140"/>
    <mergeCell ref="C140:D140"/>
    <mergeCell ref="C139:D139"/>
    <mergeCell ref="C138:D138"/>
    <mergeCell ref="E139:F139"/>
    <mergeCell ref="E138:F138"/>
    <mergeCell ref="E140:F140"/>
    <mergeCell ref="C107:D107"/>
    <mergeCell ref="C136:D136"/>
    <mergeCell ref="E137:F137"/>
    <mergeCell ref="E96:F96"/>
    <mergeCell ref="E122:F122"/>
    <mergeCell ref="C129:D129"/>
    <mergeCell ref="C116:D116"/>
    <mergeCell ref="C118:D118"/>
    <mergeCell ref="C119:D119"/>
    <mergeCell ref="C115:D115"/>
    <mergeCell ref="C109:D109"/>
    <mergeCell ref="E128:F128"/>
    <mergeCell ref="E102:F102"/>
    <mergeCell ref="C132:D132"/>
    <mergeCell ref="E132:F132"/>
    <mergeCell ref="C134:D134"/>
    <mergeCell ref="E134:F134"/>
    <mergeCell ref="E116:F116"/>
    <mergeCell ref="E109:F109"/>
    <mergeCell ref="E119:F119"/>
    <mergeCell ref="C96:D96"/>
    <mergeCell ref="E97:F97"/>
    <mergeCell ref="C101:D101"/>
    <mergeCell ref="C97:D97"/>
    <mergeCell ref="G142:I142"/>
    <mergeCell ref="G138:I138"/>
    <mergeCell ref="C137:D137"/>
    <mergeCell ref="C142:D142"/>
    <mergeCell ref="C141:D141"/>
    <mergeCell ref="E106:F106"/>
    <mergeCell ref="E105:F105"/>
    <mergeCell ref="E127:F127"/>
    <mergeCell ref="C108:D108"/>
    <mergeCell ref="C113:D113"/>
    <mergeCell ref="C117:D117"/>
    <mergeCell ref="C121:D121"/>
    <mergeCell ref="C120:D120"/>
    <mergeCell ref="C114:D114"/>
    <mergeCell ref="C124:D124"/>
    <mergeCell ref="C123:D123"/>
    <mergeCell ref="E123:F123"/>
    <mergeCell ref="E124:F124"/>
    <mergeCell ref="E107:F107"/>
    <mergeCell ref="E108:F108"/>
    <mergeCell ref="G107:I107"/>
    <mergeCell ref="E113:F113"/>
    <mergeCell ref="E117:F117"/>
    <mergeCell ref="E115:F115"/>
    <mergeCell ref="G20:I20"/>
    <mergeCell ref="C43:D43"/>
    <mergeCell ref="C44:D44"/>
    <mergeCell ref="G65:I65"/>
    <mergeCell ref="C45:D45"/>
    <mergeCell ref="G41:I41"/>
    <mergeCell ref="G45:I45"/>
    <mergeCell ref="G43:I43"/>
    <mergeCell ref="G44:I44"/>
    <mergeCell ref="C54:D54"/>
    <mergeCell ref="C52:D52"/>
    <mergeCell ref="C49:D49"/>
    <mergeCell ref="C51:D51"/>
    <mergeCell ref="G48:I48"/>
    <mergeCell ref="E61:F61"/>
    <mergeCell ref="G57:I57"/>
    <mergeCell ref="G54:I54"/>
    <mergeCell ref="G56:I56"/>
    <mergeCell ref="E53:F53"/>
    <mergeCell ref="C31:D31"/>
    <mergeCell ref="E30:F30"/>
    <mergeCell ref="C30:D30"/>
    <mergeCell ref="E31:F31"/>
    <mergeCell ref="E34:F34"/>
    <mergeCell ref="J19:K19"/>
    <mergeCell ref="G19:I19"/>
    <mergeCell ref="C27:D27"/>
    <mergeCell ref="C26:D26"/>
    <mergeCell ref="C19:D19"/>
    <mergeCell ref="C20:D20"/>
    <mergeCell ref="C21:D21"/>
    <mergeCell ref="C22:D22"/>
    <mergeCell ref="C23:D23"/>
    <mergeCell ref="E26:F26"/>
    <mergeCell ref="C25:D25"/>
    <mergeCell ref="E25:F25"/>
    <mergeCell ref="E27:F27"/>
    <mergeCell ref="G29:I29"/>
    <mergeCell ref="E28:F28"/>
    <mergeCell ref="E29:F29"/>
    <mergeCell ref="G28:I28"/>
    <mergeCell ref="J18:K18"/>
    <mergeCell ref="C17:D17"/>
    <mergeCell ref="E17:F17"/>
    <mergeCell ref="G15:I15"/>
    <mergeCell ref="E18:F18"/>
    <mergeCell ref="E16:F16"/>
    <mergeCell ref="J16:K16"/>
    <mergeCell ref="C28:D28"/>
    <mergeCell ref="E24:F24"/>
    <mergeCell ref="C24:D24"/>
    <mergeCell ref="J24:K24"/>
    <mergeCell ref="J23:K23"/>
    <mergeCell ref="G27:I27"/>
    <mergeCell ref="G25:I25"/>
    <mergeCell ref="J25:K25"/>
    <mergeCell ref="J26:K26"/>
    <mergeCell ref="G26:I26"/>
    <mergeCell ref="C32:D32"/>
    <mergeCell ref="C33:D33"/>
    <mergeCell ref="E40:F40"/>
    <mergeCell ref="C40:D40"/>
    <mergeCell ref="C39:D39"/>
    <mergeCell ref="E47:F47"/>
    <mergeCell ref="E41:F41"/>
    <mergeCell ref="E32:F32"/>
    <mergeCell ref="E48:F48"/>
    <mergeCell ref="C42:D42"/>
    <mergeCell ref="C34:D34"/>
    <mergeCell ref="C48:D48"/>
    <mergeCell ref="C47:D47"/>
    <mergeCell ref="E33:F33"/>
    <mergeCell ref="C46:D46"/>
    <mergeCell ref="C38:D38"/>
    <mergeCell ref="E35:F35"/>
    <mergeCell ref="C35:D35"/>
    <mergeCell ref="E44:F44"/>
    <mergeCell ref="C41:D41"/>
    <mergeCell ref="C36:D36"/>
    <mergeCell ref="E36:F36"/>
    <mergeCell ref="C37:D37"/>
    <mergeCell ref="E37:F37"/>
    <mergeCell ref="D1:R1"/>
    <mergeCell ref="D2:R2"/>
    <mergeCell ref="D3:R3"/>
    <mergeCell ref="D4:R4"/>
    <mergeCell ref="G23:I23"/>
    <mergeCell ref="J22:K22"/>
    <mergeCell ref="G22:I22"/>
    <mergeCell ref="G21:I21"/>
    <mergeCell ref="J14:K14"/>
    <mergeCell ref="C14:D14"/>
    <mergeCell ref="J17:K17"/>
    <mergeCell ref="J13:K13"/>
    <mergeCell ref="G16:I16"/>
    <mergeCell ref="C16:D16"/>
    <mergeCell ref="C15:D15"/>
    <mergeCell ref="J12:K12"/>
    <mergeCell ref="C13:D13"/>
    <mergeCell ref="G17:I17"/>
    <mergeCell ref="J15:K15"/>
    <mergeCell ref="G24:I24"/>
    <mergeCell ref="G34:I34"/>
    <mergeCell ref="J38:K38"/>
    <mergeCell ref="J39:K39"/>
    <mergeCell ref="J28:K28"/>
    <mergeCell ref="J32:K32"/>
    <mergeCell ref="J29:K29"/>
    <mergeCell ref="J27:K27"/>
    <mergeCell ref="J31:K31"/>
    <mergeCell ref="G31:I31"/>
    <mergeCell ref="G32:I32"/>
    <mergeCell ref="G33:I33"/>
    <mergeCell ref="G38:I38"/>
    <mergeCell ref="G35:I35"/>
    <mergeCell ref="G39:I39"/>
    <mergeCell ref="J35:K35"/>
    <mergeCell ref="G36:I36"/>
    <mergeCell ref="G37:I37"/>
    <mergeCell ref="J36:K36"/>
    <mergeCell ref="J37:K37"/>
    <mergeCell ref="J30:K30"/>
    <mergeCell ref="J33:K33"/>
    <mergeCell ref="G52:I52"/>
    <mergeCell ref="E39:F39"/>
    <mergeCell ref="E38:F38"/>
    <mergeCell ref="G47:I47"/>
    <mergeCell ref="G49:I49"/>
    <mergeCell ref="E56:F56"/>
    <mergeCell ref="G53:I53"/>
    <mergeCell ref="E54:F54"/>
    <mergeCell ref="G51:I51"/>
    <mergeCell ref="J53:K53"/>
    <mergeCell ref="J54:K54"/>
    <mergeCell ref="J55:K55"/>
    <mergeCell ref="J40:K40"/>
    <mergeCell ref="J41:K41"/>
    <mergeCell ref="J46:K46"/>
    <mergeCell ref="J43:K43"/>
    <mergeCell ref="J50:K50"/>
    <mergeCell ref="J47:K47"/>
    <mergeCell ref="J48:K48"/>
    <mergeCell ref="J49:K49"/>
    <mergeCell ref="J45:K45"/>
    <mergeCell ref="J44:K44"/>
    <mergeCell ref="E84:F84"/>
    <mergeCell ref="G60:I60"/>
    <mergeCell ref="G61:I61"/>
    <mergeCell ref="E49:F49"/>
    <mergeCell ref="G58:I58"/>
    <mergeCell ref="E50:F50"/>
    <mergeCell ref="G55:I55"/>
    <mergeCell ref="E58:F58"/>
    <mergeCell ref="E57:F57"/>
    <mergeCell ref="E55:F55"/>
    <mergeCell ref="E51:F51"/>
    <mergeCell ref="J78:K78"/>
    <mergeCell ref="E76:F76"/>
    <mergeCell ref="C53:D53"/>
    <mergeCell ref="C57:D57"/>
    <mergeCell ref="C50:D50"/>
    <mergeCell ref="C56:D56"/>
    <mergeCell ref="C83:D83"/>
    <mergeCell ref="E81:F81"/>
    <mergeCell ref="C77:D77"/>
    <mergeCell ref="C78:D78"/>
    <mergeCell ref="E78:F78"/>
    <mergeCell ref="G69:I69"/>
    <mergeCell ref="J81:K81"/>
    <mergeCell ref="G70:I70"/>
    <mergeCell ref="J69:K69"/>
    <mergeCell ref="J80:K80"/>
    <mergeCell ref="G50:I50"/>
    <mergeCell ref="G82:I82"/>
    <mergeCell ref="J82:K82"/>
    <mergeCell ref="J64:K64"/>
    <mergeCell ref="J62:K62"/>
    <mergeCell ref="J60:K60"/>
    <mergeCell ref="J65:K65"/>
    <mergeCell ref="C60:D60"/>
    <mergeCell ref="E59:F59"/>
    <mergeCell ref="E60:F60"/>
    <mergeCell ref="G68:I68"/>
    <mergeCell ref="E66:F66"/>
    <mergeCell ref="E77:F77"/>
    <mergeCell ref="G77:I77"/>
    <mergeCell ref="G76:I76"/>
    <mergeCell ref="G63:I63"/>
    <mergeCell ref="G66:I66"/>
    <mergeCell ref="C62:D62"/>
    <mergeCell ref="C63:D63"/>
    <mergeCell ref="E69:F69"/>
    <mergeCell ref="E63:F63"/>
    <mergeCell ref="C65:D65"/>
    <mergeCell ref="E65:F65"/>
    <mergeCell ref="E68:F68"/>
    <mergeCell ref="G59:I59"/>
    <mergeCell ref="G62:I62"/>
    <mergeCell ref="E62:F62"/>
    <mergeCell ref="C61:D61"/>
    <mergeCell ref="C67:D67"/>
    <mergeCell ref="E67:F67"/>
    <mergeCell ref="G67:I67"/>
    <mergeCell ref="G78:I78"/>
    <mergeCell ref="E79:F79"/>
    <mergeCell ref="C80:D80"/>
    <mergeCell ref="C81:D81"/>
    <mergeCell ref="E64:F64"/>
    <mergeCell ref="G64:I64"/>
    <mergeCell ref="C64:D64"/>
    <mergeCell ref="C79:D79"/>
    <mergeCell ref="C76:D76"/>
    <mergeCell ref="C66:D66"/>
    <mergeCell ref="C70:D70"/>
    <mergeCell ref="C68:D68"/>
    <mergeCell ref="C74:D74"/>
    <mergeCell ref="E74:F74"/>
    <mergeCell ref="G74:I74"/>
    <mergeCell ref="C75:D75"/>
    <mergeCell ref="E75:F75"/>
    <mergeCell ref="G75:I75"/>
    <mergeCell ref="G81:I81"/>
    <mergeCell ref="G103:I103"/>
    <mergeCell ref="G92:I92"/>
    <mergeCell ref="J103:K103"/>
    <mergeCell ref="J96:K96"/>
    <mergeCell ref="C85:D85"/>
    <mergeCell ref="G85:I85"/>
    <mergeCell ref="E85:F85"/>
    <mergeCell ref="C87:D87"/>
    <mergeCell ref="C86:D86"/>
    <mergeCell ref="E89:F89"/>
    <mergeCell ref="E93:F93"/>
    <mergeCell ref="C88:D88"/>
    <mergeCell ref="E87:F87"/>
    <mergeCell ref="C90:D90"/>
    <mergeCell ref="C93:D93"/>
    <mergeCell ref="E88:F88"/>
    <mergeCell ref="E86:F86"/>
    <mergeCell ref="G86:I86"/>
    <mergeCell ref="G88:I88"/>
    <mergeCell ref="J88:K88"/>
    <mergeCell ref="J106:K106"/>
    <mergeCell ref="J105:K105"/>
    <mergeCell ref="G106:I106"/>
    <mergeCell ref="G105:I105"/>
    <mergeCell ref="E103:F103"/>
    <mergeCell ref="J102:K102"/>
    <mergeCell ref="G102:I102"/>
    <mergeCell ref="J98:K98"/>
    <mergeCell ref="C94:D94"/>
    <mergeCell ref="J99:K99"/>
    <mergeCell ref="G96:I96"/>
    <mergeCell ref="J104:K104"/>
    <mergeCell ref="G100:I100"/>
    <mergeCell ref="G104:I104"/>
    <mergeCell ref="G99:I99"/>
    <mergeCell ref="J101:K101"/>
    <mergeCell ref="G95:I95"/>
    <mergeCell ref="J95:K95"/>
    <mergeCell ref="G97:I97"/>
    <mergeCell ref="C103:D103"/>
    <mergeCell ref="C95:D95"/>
    <mergeCell ref="E95:F95"/>
    <mergeCell ref="C99:D99"/>
    <mergeCell ref="C98:D98"/>
    <mergeCell ref="J89:K89"/>
    <mergeCell ref="G90:I90"/>
    <mergeCell ref="G91:I91"/>
    <mergeCell ref="G93:I93"/>
    <mergeCell ref="J94:K94"/>
    <mergeCell ref="G98:I98"/>
    <mergeCell ref="E100:F100"/>
    <mergeCell ref="C92:D92"/>
    <mergeCell ref="J93:K93"/>
    <mergeCell ref="C100:D100"/>
    <mergeCell ref="J113:K113"/>
    <mergeCell ref="J114:K114"/>
    <mergeCell ref="J108:K108"/>
    <mergeCell ref="J107:K107"/>
    <mergeCell ref="G113:I113"/>
    <mergeCell ref="G115:I115"/>
    <mergeCell ref="G117:I117"/>
    <mergeCell ref="G118:I118"/>
    <mergeCell ref="G108:I108"/>
    <mergeCell ref="G114:I114"/>
    <mergeCell ref="C125:D125"/>
    <mergeCell ref="C128:D128"/>
    <mergeCell ref="E125:F125"/>
    <mergeCell ref="E121:F121"/>
    <mergeCell ref="C122:D122"/>
    <mergeCell ref="C127:D127"/>
    <mergeCell ref="G116:I116"/>
    <mergeCell ref="E114:F114"/>
    <mergeCell ref="G42:I42"/>
    <mergeCell ref="G109:I109"/>
    <mergeCell ref="C89:D89"/>
    <mergeCell ref="E90:F90"/>
    <mergeCell ref="C91:D91"/>
    <mergeCell ref="E98:F98"/>
    <mergeCell ref="C102:D102"/>
    <mergeCell ref="E104:F104"/>
    <mergeCell ref="E91:F91"/>
    <mergeCell ref="G89:I89"/>
    <mergeCell ref="E82:F82"/>
    <mergeCell ref="E80:F80"/>
    <mergeCell ref="E70:F70"/>
    <mergeCell ref="E83:F83"/>
    <mergeCell ref="C82:D82"/>
    <mergeCell ref="C69:D69"/>
    <mergeCell ref="J42:K42"/>
    <mergeCell ref="C71:D71"/>
    <mergeCell ref="E71:F71"/>
    <mergeCell ref="G71:I71"/>
    <mergeCell ref="J71:K71"/>
    <mergeCell ref="C111:D111"/>
    <mergeCell ref="E111:F111"/>
    <mergeCell ref="G111:I111"/>
    <mergeCell ref="J111:K111"/>
    <mergeCell ref="C105:D105"/>
    <mergeCell ref="C106:D106"/>
    <mergeCell ref="C104:D104"/>
    <mergeCell ref="E92:F92"/>
    <mergeCell ref="E99:F99"/>
    <mergeCell ref="E101:F101"/>
    <mergeCell ref="G101:I101"/>
    <mergeCell ref="J100:K100"/>
    <mergeCell ref="G94:I94"/>
    <mergeCell ref="E94:F94"/>
    <mergeCell ref="J92:K92"/>
    <mergeCell ref="J109:K109"/>
    <mergeCell ref="J97:K97"/>
    <mergeCell ref="J90:K90"/>
    <mergeCell ref="J91:K91"/>
  </mergeCells>
  <phoneticPr fontId="7" type="noConversion"/>
  <pageMargins left="0.19685039370078741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tabSelected="1" topLeftCell="A134" workbookViewId="0">
      <selection activeCell="G142" sqref="G142:I142"/>
    </sheetView>
  </sheetViews>
  <sheetFormatPr defaultRowHeight="12.75" x14ac:dyDescent="0.2"/>
  <cols>
    <col min="1" max="1" width="4" style="5" customWidth="1"/>
    <col min="2" max="2" width="43.28515625" style="30" customWidth="1"/>
    <col min="3" max="3" width="2.7109375" style="31" customWidth="1"/>
    <col min="4" max="4" width="1.28515625" style="31" customWidth="1"/>
    <col min="5" max="5" width="2.85546875" style="31" customWidth="1"/>
    <col min="6" max="6" width="1.5703125" style="31" customWidth="1"/>
    <col min="7" max="7" width="4.7109375" style="31" customWidth="1"/>
    <col min="8" max="8" width="3.140625" style="31" customWidth="1"/>
    <col min="9" max="9" width="2" style="31" customWidth="1"/>
    <col min="10" max="10" width="3.42578125" style="31" customWidth="1"/>
    <col min="11" max="11" width="1.140625" style="31" customWidth="1"/>
    <col min="12" max="12" width="11.140625" style="10" customWidth="1"/>
    <col min="13" max="13" width="10.28515625" style="5" customWidth="1"/>
    <col min="14" max="15" width="0.140625" style="5" hidden="1" customWidth="1"/>
    <col min="16" max="16" width="1.42578125" style="5" hidden="1" customWidth="1"/>
    <col min="17" max="18" width="9.140625" style="5" hidden="1" customWidth="1"/>
    <col min="19" max="19" width="9" style="5" customWidth="1"/>
    <col min="20" max="16384" width="9.140625" style="5"/>
  </cols>
  <sheetData>
    <row r="1" spans="1:23" ht="15.75" x14ac:dyDescent="0.2">
      <c r="A1" s="1"/>
      <c r="B1" s="14"/>
      <c r="C1" s="15"/>
      <c r="D1" s="97" t="s">
        <v>184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23" ht="15.75" x14ac:dyDescent="0.25">
      <c r="A2" s="1"/>
      <c r="B2" s="14"/>
      <c r="C2" s="15"/>
      <c r="D2" s="174" t="s">
        <v>235</v>
      </c>
      <c r="E2" s="174"/>
      <c r="F2" s="174"/>
      <c r="G2" s="174"/>
      <c r="H2" s="174"/>
      <c r="I2" s="174"/>
      <c r="J2" s="174"/>
      <c r="K2" s="174"/>
      <c r="L2" s="174"/>
      <c r="M2" s="98"/>
      <c r="N2" s="98"/>
      <c r="O2" s="98"/>
      <c r="P2" s="98"/>
      <c r="Q2" s="98"/>
      <c r="R2" s="98"/>
    </row>
    <row r="3" spans="1:23" x14ac:dyDescent="0.2">
      <c r="A3" s="168"/>
      <c r="B3" s="168"/>
      <c r="C3" s="121"/>
      <c r="D3" s="99" t="s">
        <v>83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23" ht="15" x14ac:dyDescent="0.25">
      <c r="A4" s="2"/>
      <c r="B4" s="4"/>
      <c r="C4" s="3"/>
      <c r="D4" s="98" t="s">
        <v>215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23" ht="12.75" customHeight="1" x14ac:dyDescent="0.2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8"/>
      <c r="N5" s="18"/>
      <c r="O5" s="18"/>
      <c r="P5" s="18"/>
      <c r="Q5" s="18"/>
      <c r="R5" s="18"/>
    </row>
    <row r="6" spans="1:23" ht="15" customHeight="1" x14ac:dyDescent="0.25">
      <c r="A6" s="170" t="s">
        <v>216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8"/>
      <c r="N6" s="18"/>
      <c r="O6" s="18"/>
      <c r="P6" s="18"/>
      <c r="Q6" s="18"/>
      <c r="R6" s="18"/>
    </row>
    <row r="7" spans="1:23" ht="15.75" customHeight="1" x14ac:dyDescent="0.2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</row>
    <row r="8" spans="1:23" ht="31.5" customHeight="1" x14ac:dyDescent="0.2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</row>
    <row r="9" spans="1:23" ht="13.5" customHeight="1" thickBot="1" x14ac:dyDescent="0.25">
      <c r="A9" s="2"/>
      <c r="B9" s="4"/>
      <c r="C9" s="3"/>
      <c r="D9" s="3"/>
      <c r="E9" s="3"/>
      <c r="F9" s="3"/>
      <c r="G9" s="3"/>
      <c r="H9" s="3"/>
      <c r="I9" s="3"/>
      <c r="J9" s="3"/>
      <c r="K9" s="1"/>
    </row>
    <row r="10" spans="1:23" ht="16.5" hidden="1" thickBot="1" x14ac:dyDescent="0.25">
      <c r="A10" s="2"/>
      <c r="B10" s="4"/>
      <c r="C10" s="3"/>
      <c r="D10" s="3"/>
      <c r="E10" s="3"/>
      <c r="F10" s="3"/>
      <c r="G10" s="3"/>
      <c r="H10" s="3"/>
      <c r="I10" s="3"/>
      <c r="J10" s="3"/>
      <c r="K10" s="1"/>
    </row>
    <row r="11" spans="1:23" ht="51.75" customHeight="1" thickBot="1" x14ac:dyDescent="0.25">
      <c r="A11" s="11" t="s">
        <v>5</v>
      </c>
      <c r="B11" s="16" t="s">
        <v>6</v>
      </c>
      <c r="C11" s="169" t="s">
        <v>23</v>
      </c>
      <c r="D11" s="169"/>
      <c r="E11" s="169" t="s">
        <v>24</v>
      </c>
      <c r="F11" s="169"/>
      <c r="G11" s="169" t="s">
        <v>3</v>
      </c>
      <c r="H11" s="169"/>
      <c r="I11" s="169"/>
      <c r="J11" s="169" t="s">
        <v>4</v>
      </c>
      <c r="K11" s="169"/>
      <c r="L11" s="59" t="s">
        <v>194</v>
      </c>
      <c r="M11" s="57" t="s">
        <v>236</v>
      </c>
      <c r="N11" s="32"/>
      <c r="O11" s="32"/>
      <c r="P11" s="32"/>
      <c r="Q11" s="32"/>
      <c r="R11" s="32"/>
      <c r="S11" s="58" t="s">
        <v>190</v>
      </c>
      <c r="W11" s="31"/>
    </row>
    <row r="12" spans="1:23" ht="32.25" customHeight="1" thickBot="1" x14ac:dyDescent="0.25">
      <c r="A12" s="28" t="s">
        <v>116</v>
      </c>
      <c r="B12" s="82" t="s">
        <v>117</v>
      </c>
      <c r="C12" s="182" t="s">
        <v>13</v>
      </c>
      <c r="D12" s="182"/>
      <c r="E12" s="182" t="s">
        <v>18</v>
      </c>
      <c r="F12" s="182"/>
      <c r="G12" s="182" t="s">
        <v>26</v>
      </c>
      <c r="H12" s="182"/>
      <c r="I12" s="182"/>
      <c r="J12" s="182" t="s">
        <v>21</v>
      </c>
      <c r="K12" s="182"/>
      <c r="L12" s="83">
        <f>L13+L46+L51+L63+L86+L113+L118+L123+L126</f>
        <v>54250.089999999989</v>
      </c>
      <c r="M12" s="94">
        <f>M13+M46+M51+M63+M86+M113+M118+M123+M126</f>
        <v>51461.119999999995</v>
      </c>
      <c r="N12" s="94"/>
      <c r="O12" s="94"/>
      <c r="P12" s="94"/>
      <c r="Q12" s="94"/>
      <c r="R12" s="94"/>
      <c r="S12" s="95">
        <f>M12/L12*100</f>
        <v>94.859050003419355</v>
      </c>
    </row>
    <row r="13" spans="1:23" ht="21" customHeight="1" x14ac:dyDescent="0.2">
      <c r="A13" s="28"/>
      <c r="B13" s="23" t="s">
        <v>25</v>
      </c>
      <c r="C13" s="162" t="s">
        <v>13</v>
      </c>
      <c r="D13" s="162"/>
      <c r="E13" s="162" t="s">
        <v>18</v>
      </c>
      <c r="F13" s="162"/>
      <c r="G13" s="162" t="s">
        <v>26</v>
      </c>
      <c r="H13" s="162"/>
      <c r="I13" s="162"/>
      <c r="J13" s="162" t="s">
        <v>21</v>
      </c>
      <c r="K13" s="162"/>
      <c r="L13" s="60">
        <f>L14+L17+L35+L31</f>
        <v>19253.37</v>
      </c>
      <c r="M13" s="71">
        <f>M14+M17+M31+M35</f>
        <v>18008.62</v>
      </c>
      <c r="N13" s="71"/>
      <c r="O13" s="71"/>
      <c r="P13" s="71"/>
      <c r="Q13" s="71"/>
      <c r="R13" s="71"/>
      <c r="S13" s="71">
        <f>M13/L13*100</f>
        <v>93.534898046419926</v>
      </c>
    </row>
    <row r="14" spans="1:23" ht="51" x14ac:dyDescent="0.2">
      <c r="A14" s="13"/>
      <c r="B14" s="19" t="s">
        <v>115</v>
      </c>
      <c r="C14" s="141" t="s">
        <v>13</v>
      </c>
      <c r="D14" s="141"/>
      <c r="E14" s="141" t="s">
        <v>15</v>
      </c>
      <c r="F14" s="141"/>
      <c r="G14" s="141" t="s">
        <v>28</v>
      </c>
      <c r="H14" s="141"/>
      <c r="I14" s="141"/>
      <c r="J14" s="141" t="s">
        <v>27</v>
      </c>
      <c r="K14" s="141"/>
      <c r="L14" s="46">
        <f>L15</f>
        <v>471.25</v>
      </c>
      <c r="M14" s="70">
        <f>M15</f>
        <v>465.6</v>
      </c>
      <c r="N14" s="70"/>
      <c r="O14" s="70"/>
      <c r="P14" s="70"/>
      <c r="Q14" s="70"/>
      <c r="R14" s="70"/>
      <c r="S14" s="70">
        <f>M14/L14*100</f>
        <v>98.801061007957571</v>
      </c>
    </row>
    <row r="15" spans="1:23" ht="24" customHeight="1" x14ac:dyDescent="0.2">
      <c r="A15" s="12"/>
      <c r="B15" s="6" t="s">
        <v>31</v>
      </c>
      <c r="C15" s="140" t="s">
        <v>13</v>
      </c>
      <c r="D15" s="140"/>
      <c r="E15" s="140" t="s">
        <v>15</v>
      </c>
      <c r="F15" s="140"/>
      <c r="G15" s="140" t="s">
        <v>32</v>
      </c>
      <c r="H15" s="140"/>
      <c r="I15" s="140"/>
      <c r="J15" s="140" t="s">
        <v>21</v>
      </c>
      <c r="K15" s="140"/>
      <c r="L15" s="61">
        <v>471.25</v>
      </c>
      <c r="M15" s="66">
        <f>M16</f>
        <v>465.6</v>
      </c>
      <c r="N15" s="66"/>
      <c r="O15" s="66"/>
      <c r="P15" s="66"/>
      <c r="Q15" s="66"/>
      <c r="R15" s="66"/>
      <c r="S15" s="66">
        <f t="shared" ref="S15:S78" si="0">M15/L15*100</f>
        <v>98.801061007957571</v>
      </c>
    </row>
    <row r="16" spans="1:23" ht="25.5" x14ac:dyDescent="0.2">
      <c r="A16" s="13"/>
      <c r="B16" s="6" t="s">
        <v>29</v>
      </c>
      <c r="C16" s="140" t="s">
        <v>13</v>
      </c>
      <c r="D16" s="140"/>
      <c r="E16" s="140" t="s">
        <v>15</v>
      </c>
      <c r="F16" s="140"/>
      <c r="G16" s="140" t="s">
        <v>32</v>
      </c>
      <c r="H16" s="140"/>
      <c r="I16" s="140"/>
      <c r="J16" s="140">
        <v>500</v>
      </c>
      <c r="K16" s="140"/>
      <c r="L16" s="61">
        <v>471.25</v>
      </c>
      <c r="M16" s="66">
        <v>465.6</v>
      </c>
      <c r="N16" s="66"/>
      <c r="O16" s="66"/>
      <c r="P16" s="66"/>
      <c r="Q16" s="66"/>
      <c r="R16" s="66"/>
      <c r="S16" s="66">
        <f t="shared" si="0"/>
        <v>98.801061007957571</v>
      </c>
    </row>
    <row r="17" spans="1:19" ht="51" x14ac:dyDescent="0.2">
      <c r="A17" s="13"/>
      <c r="B17" s="19" t="s">
        <v>33</v>
      </c>
      <c r="C17" s="141" t="s">
        <v>13</v>
      </c>
      <c r="D17" s="141"/>
      <c r="E17" s="141" t="s">
        <v>16</v>
      </c>
      <c r="F17" s="141"/>
      <c r="G17" s="141" t="s">
        <v>34</v>
      </c>
      <c r="H17" s="141"/>
      <c r="I17" s="141"/>
      <c r="J17" s="141" t="s">
        <v>27</v>
      </c>
      <c r="K17" s="141"/>
      <c r="L17" s="46">
        <f>L18+L24</f>
        <v>12647.75</v>
      </c>
      <c r="M17" s="70">
        <f>M18+M24</f>
        <v>11704.829999999998</v>
      </c>
      <c r="N17" s="70"/>
      <c r="O17" s="70"/>
      <c r="P17" s="70"/>
      <c r="Q17" s="70"/>
      <c r="R17" s="70"/>
      <c r="S17" s="70">
        <f t="shared" si="0"/>
        <v>92.544760925856366</v>
      </c>
    </row>
    <row r="18" spans="1:19" ht="36.75" customHeight="1" x14ac:dyDescent="0.2">
      <c r="A18" s="13"/>
      <c r="B18" s="24" t="s">
        <v>129</v>
      </c>
      <c r="C18" s="143" t="s">
        <v>13</v>
      </c>
      <c r="D18" s="143"/>
      <c r="E18" s="143" t="s">
        <v>16</v>
      </c>
      <c r="F18" s="143"/>
      <c r="G18" s="143" t="s">
        <v>28</v>
      </c>
      <c r="H18" s="143"/>
      <c r="I18" s="143"/>
      <c r="J18" s="143" t="s">
        <v>21</v>
      </c>
      <c r="K18" s="143"/>
      <c r="L18" s="44">
        <f>L19+L22</f>
        <v>12328.45</v>
      </c>
      <c r="M18" s="69">
        <f>M19+M22</f>
        <v>11385.529999999999</v>
      </c>
      <c r="N18" s="69"/>
      <c r="O18" s="69"/>
      <c r="P18" s="69"/>
      <c r="Q18" s="69"/>
      <c r="R18" s="69"/>
      <c r="S18" s="69">
        <f t="shared" si="0"/>
        <v>92.351674379179855</v>
      </c>
    </row>
    <row r="19" spans="1:19" ht="15.75" x14ac:dyDescent="0.2">
      <c r="A19" s="13"/>
      <c r="B19" s="185" t="s">
        <v>239</v>
      </c>
      <c r="C19" s="128" t="s">
        <v>13</v>
      </c>
      <c r="D19" s="128"/>
      <c r="E19" s="128" t="s">
        <v>16</v>
      </c>
      <c r="F19" s="128"/>
      <c r="G19" s="128" t="s">
        <v>30</v>
      </c>
      <c r="H19" s="128"/>
      <c r="I19" s="128"/>
      <c r="J19" s="128" t="s">
        <v>21</v>
      </c>
      <c r="K19" s="128"/>
      <c r="L19" s="45">
        <f>L20+L21</f>
        <v>11065.45</v>
      </c>
      <c r="M19" s="67">
        <f>M20+M21</f>
        <v>10189.48</v>
      </c>
      <c r="N19" s="67"/>
      <c r="O19" s="67"/>
      <c r="P19" s="67"/>
      <c r="Q19" s="67"/>
      <c r="R19" s="67"/>
      <c r="S19" s="67">
        <f t="shared" si="0"/>
        <v>92.083738121811578</v>
      </c>
    </row>
    <row r="20" spans="1:19" ht="26.25" customHeight="1" x14ac:dyDescent="0.2">
      <c r="A20" s="13"/>
      <c r="B20" s="184" t="s">
        <v>237</v>
      </c>
      <c r="C20" s="128" t="s">
        <v>13</v>
      </c>
      <c r="D20" s="128"/>
      <c r="E20" s="128" t="s">
        <v>16</v>
      </c>
      <c r="F20" s="128"/>
      <c r="G20" s="128" t="s">
        <v>174</v>
      </c>
      <c r="H20" s="128"/>
      <c r="I20" s="128"/>
      <c r="J20" s="128">
        <v>500</v>
      </c>
      <c r="K20" s="128"/>
      <c r="L20" s="43">
        <v>6199.5</v>
      </c>
      <c r="M20" s="66">
        <v>5886.78</v>
      </c>
      <c r="N20" s="66"/>
      <c r="O20" s="66"/>
      <c r="P20" s="66"/>
      <c r="Q20" s="66"/>
      <c r="R20" s="66"/>
      <c r="S20" s="66">
        <f t="shared" si="0"/>
        <v>94.955722235664169</v>
      </c>
    </row>
    <row r="21" spans="1:19" ht="30.75" customHeight="1" x14ac:dyDescent="0.2">
      <c r="A21" s="13"/>
      <c r="B21" s="184" t="s">
        <v>238</v>
      </c>
      <c r="C21" s="128" t="s">
        <v>13</v>
      </c>
      <c r="D21" s="128"/>
      <c r="E21" s="128" t="s">
        <v>16</v>
      </c>
      <c r="F21" s="128"/>
      <c r="G21" s="128" t="s">
        <v>173</v>
      </c>
      <c r="H21" s="128"/>
      <c r="I21" s="128"/>
      <c r="J21" s="128">
        <v>500</v>
      </c>
      <c r="K21" s="128"/>
      <c r="L21" s="45">
        <v>4865.95</v>
      </c>
      <c r="M21" s="66">
        <v>4302.7</v>
      </c>
      <c r="N21" s="66"/>
      <c r="O21" s="66"/>
      <c r="P21" s="66"/>
      <c r="Q21" s="66"/>
      <c r="R21" s="66"/>
      <c r="S21" s="66">
        <f t="shared" si="0"/>
        <v>88.424665276050931</v>
      </c>
    </row>
    <row r="22" spans="1:19" ht="35.25" customHeight="1" x14ac:dyDescent="0.2">
      <c r="A22" s="13"/>
      <c r="B22" s="17" t="s">
        <v>35</v>
      </c>
      <c r="C22" s="128" t="s">
        <v>13</v>
      </c>
      <c r="D22" s="128"/>
      <c r="E22" s="128" t="s">
        <v>16</v>
      </c>
      <c r="F22" s="128"/>
      <c r="G22" s="128" t="s">
        <v>36</v>
      </c>
      <c r="H22" s="128"/>
      <c r="I22" s="128"/>
      <c r="J22" s="128" t="s">
        <v>21</v>
      </c>
      <c r="K22" s="128"/>
      <c r="L22" s="45">
        <f>L23</f>
        <v>1263</v>
      </c>
      <c r="M22" s="67">
        <f>M23</f>
        <v>1196.05</v>
      </c>
      <c r="N22" s="67"/>
      <c r="O22" s="67"/>
      <c r="P22" s="67"/>
      <c r="Q22" s="67"/>
      <c r="R22" s="67"/>
      <c r="S22" s="67">
        <f t="shared" si="0"/>
        <v>94.699129057798899</v>
      </c>
    </row>
    <row r="23" spans="1:19" ht="25.5" x14ac:dyDescent="0.2">
      <c r="A23" s="13"/>
      <c r="B23" s="17" t="s">
        <v>29</v>
      </c>
      <c r="C23" s="128" t="s">
        <v>13</v>
      </c>
      <c r="D23" s="128"/>
      <c r="E23" s="128" t="s">
        <v>16</v>
      </c>
      <c r="F23" s="128"/>
      <c r="G23" s="128" t="s">
        <v>36</v>
      </c>
      <c r="H23" s="128"/>
      <c r="I23" s="128"/>
      <c r="J23" s="128">
        <v>500</v>
      </c>
      <c r="K23" s="128"/>
      <c r="L23" s="45">
        <v>1263</v>
      </c>
      <c r="M23" s="66">
        <v>1196.05</v>
      </c>
      <c r="N23" s="66"/>
      <c r="O23" s="66"/>
      <c r="P23" s="66"/>
      <c r="Q23" s="66"/>
      <c r="R23" s="66"/>
      <c r="S23" s="66">
        <f t="shared" si="0"/>
        <v>94.699129057798899</v>
      </c>
    </row>
    <row r="24" spans="1:19" ht="89.25" x14ac:dyDescent="0.2">
      <c r="A24" s="13"/>
      <c r="B24" s="73" t="s">
        <v>182</v>
      </c>
      <c r="C24" s="143" t="s">
        <v>13</v>
      </c>
      <c r="D24" s="143"/>
      <c r="E24" s="143" t="s">
        <v>16</v>
      </c>
      <c r="F24" s="143"/>
      <c r="G24" s="143" t="s">
        <v>12</v>
      </c>
      <c r="H24" s="143"/>
      <c r="I24" s="143"/>
      <c r="J24" s="143" t="s">
        <v>1</v>
      </c>
      <c r="K24" s="143"/>
      <c r="L24" s="44">
        <f>L25+L26+L27+L28+L29+L30</f>
        <v>319.3</v>
      </c>
      <c r="M24" s="69">
        <f>M25+M26+M27+M28+M29+M30</f>
        <v>319.3</v>
      </c>
      <c r="N24" s="69"/>
      <c r="O24" s="69"/>
      <c r="P24" s="69"/>
      <c r="Q24" s="69"/>
      <c r="R24" s="69"/>
      <c r="S24" s="69">
        <f t="shared" si="0"/>
        <v>100</v>
      </c>
    </row>
    <row r="25" spans="1:19" ht="25.5" x14ac:dyDescent="0.2">
      <c r="A25" s="12"/>
      <c r="B25" s="17" t="s">
        <v>162</v>
      </c>
      <c r="C25" s="128" t="s">
        <v>13</v>
      </c>
      <c r="D25" s="128"/>
      <c r="E25" s="128" t="s">
        <v>16</v>
      </c>
      <c r="F25" s="128"/>
      <c r="G25" s="128" t="s">
        <v>160</v>
      </c>
      <c r="H25" s="128"/>
      <c r="I25" s="128"/>
      <c r="J25" s="128" t="s">
        <v>1</v>
      </c>
      <c r="K25" s="128"/>
      <c r="L25" s="45">
        <v>58.1</v>
      </c>
      <c r="M25" s="45">
        <v>58.1</v>
      </c>
      <c r="N25" s="66"/>
      <c r="O25" s="66"/>
      <c r="P25" s="66"/>
      <c r="Q25" s="66"/>
      <c r="R25" s="66"/>
      <c r="S25" s="66">
        <f t="shared" si="0"/>
        <v>100</v>
      </c>
    </row>
    <row r="26" spans="1:19" ht="37.5" customHeight="1" x14ac:dyDescent="0.2">
      <c r="A26" s="12"/>
      <c r="B26" s="17" t="s">
        <v>163</v>
      </c>
      <c r="C26" s="128" t="s">
        <v>13</v>
      </c>
      <c r="D26" s="128"/>
      <c r="E26" s="128" t="s">
        <v>16</v>
      </c>
      <c r="F26" s="128"/>
      <c r="G26" s="128" t="s">
        <v>164</v>
      </c>
      <c r="H26" s="128"/>
      <c r="I26" s="128"/>
      <c r="J26" s="128" t="s">
        <v>1</v>
      </c>
      <c r="K26" s="128"/>
      <c r="L26" s="45">
        <v>33.6</v>
      </c>
      <c r="M26" s="45">
        <v>33.6</v>
      </c>
      <c r="N26" s="66"/>
      <c r="O26" s="66"/>
      <c r="P26" s="66"/>
      <c r="Q26" s="66"/>
      <c r="R26" s="66"/>
      <c r="S26" s="66">
        <f t="shared" si="0"/>
        <v>100</v>
      </c>
    </row>
    <row r="27" spans="1:19" ht="24.75" customHeight="1" x14ac:dyDescent="0.2">
      <c r="A27" s="12"/>
      <c r="B27" s="17" t="s">
        <v>165</v>
      </c>
      <c r="C27" s="128" t="s">
        <v>13</v>
      </c>
      <c r="D27" s="128"/>
      <c r="E27" s="128" t="s">
        <v>16</v>
      </c>
      <c r="F27" s="128"/>
      <c r="G27" s="128" t="s">
        <v>166</v>
      </c>
      <c r="H27" s="128"/>
      <c r="I27" s="128"/>
      <c r="J27" s="128" t="s">
        <v>1</v>
      </c>
      <c r="K27" s="128"/>
      <c r="L27" s="45">
        <v>24</v>
      </c>
      <c r="M27" s="45">
        <v>24</v>
      </c>
      <c r="N27" s="66"/>
      <c r="O27" s="66"/>
      <c r="P27" s="66"/>
      <c r="Q27" s="66"/>
      <c r="R27" s="66"/>
      <c r="S27" s="66">
        <f t="shared" si="0"/>
        <v>100</v>
      </c>
    </row>
    <row r="28" spans="1:19" ht="25.5" customHeight="1" x14ac:dyDescent="0.2">
      <c r="A28" s="12"/>
      <c r="B28" s="17" t="s">
        <v>167</v>
      </c>
      <c r="C28" s="130" t="s">
        <v>13</v>
      </c>
      <c r="D28" s="131"/>
      <c r="E28" s="130" t="s">
        <v>16</v>
      </c>
      <c r="F28" s="131"/>
      <c r="G28" s="130" t="s">
        <v>168</v>
      </c>
      <c r="H28" s="136"/>
      <c r="I28" s="131"/>
      <c r="J28" s="130" t="s">
        <v>1</v>
      </c>
      <c r="K28" s="131"/>
      <c r="L28" s="45">
        <v>64.599999999999994</v>
      </c>
      <c r="M28" s="45">
        <v>64.599999999999994</v>
      </c>
      <c r="N28" s="66"/>
      <c r="O28" s="66"/>
      <c r="P28" s="66"/>
      <c r="Q28" s="66"/>
      <c r="R28" s="66"/>
      <c r="S28" s="66">
        <f t="shared" si="0"/>
        <v>100</v>
      </c>
    </row>
    <row r="29" spans="1:19" ht="26.25" customHeight="1" x14ac:dyDescent="0.2">
      <c r="A29" s="12"/>
      <c r="B29" s="17" t="s">
        <v>169</v>
      </c>
      <c r="C29" s="128" t="s">
        <v>13</v>
      </c>
      <c r="D29" s="128"/>
      <c r="E29" s="128" t="s">
        <v>16</v>
      </c>
      <c r="F29" s="128"/>
      <c r="G29" s="128" t="s">
        <v>170</v>
      </c>
      <c r="H29" s="128"/>
      <c r="I29" s="128"/>
      <c r="J29" s="128" t="s">
        <v>1</v>
      </c>
      <c r="K29" s="128"/>
      <c r="L29" s="45">
        <v>91</v>
      </c>
      <c r="M29" s="45">
        <v>91</v>
      </c>
      <c r="N29" s="66"/>
      <c r="O29" s="66"/>
      <c r="P29" s="66"/>
      <c r="Q29" s="66"/>
      <c r="R29" s="66"/>
      <c r="S29" s="66">
        <f t="shared" si="0"/>
        <v>100</v>
      </c>
    </row>
    <row r="30" spans="1:19" ht="19.5" customHeight="1" x14ac:dyDescent="0.2">
      <c r="A30" s="12"/>
      <c r="B30" s="17" t="s">
        <v>172</v>
      </c>
      <c r="C30" s="128" t="s">
        <v>13</v>
      </c>
      <c r="D30" s="128"/>
      <c r="E30" s="128" t="s">
        <v>16</v>
      </c>
      <c r="F30" s="128"/>
      <c r="G30" s="128" t="s">
        <v>171</v>
      </c>
      <c r="H30" s="128"/>
      <c r="I30" s="128"/>
      <c r="J30" s="128" t="s">
        <v>1</v>
      </c>
      <c r="K30" s="128"/>
      <c r="L30" s="45">
        <v>48</v>
      </c>
      <c r="M30" s="45">
        <v>48</v>
      </c>
      <c r="N30" s="66"/>
      <c r="O30" s="66"/>
      <c r="P30" s="66"/>
      <c r="Q30" s="66"/>
      <c r="R30" s="66"/>
      <c r="S30" s="66">
        <f t="shared" si="0"/>
        <v>100</v>
      </c>
    </row>
    <row r="31" spans="1:19" ht="17.25" customHeight="1" x14ac:dyDescent="0.2">
      <c r="A31" s="12"/>
      <c r="B31" s="19" t="s">
        <v>37</v>
      </c>
      <c r="C31" s="141" t="s">
        <v>13</v>
      </c>
      <c r="D31" s="141"/>
      <c r="E31" s="141" t="s">
        <v>159</v>
      </c>
      <c r="F31" s="141"/>
      <c r="G31" s="141" t="s">
        <v>26</v>
      </c>
      <c r="H31" s="141"/>
      <c r="I31" s="141"/>
      <c r="J31" s="141" t="s">
        <v>21</v>
      </c>
      <c r="K31" s="141"/>
      <c r="L31" s="46">
        <f t="shared" ref="L31:M33" si="1">L32</f>
        <v>100</v>
      </c>
      <c r="M31" s="70">
        <f t="shared" si="1"/>
        <v>0</v>
      </c>
      <c r="N31" s="70"/>
      <c r="O31" s="70"/>
      <c r="P31" s="70"/>
      <c r="Q31" s="70"/>
      <c r="R31" s="70"/>
      <c r="S31" s="70">
        <f t="shared" si="0"/>
        <v>0</v>
      </c>
    </row>
    <row r="32" spans="1:19" ht="15.75" x14ac:dyDescent="0.2">
      <c r="A32" s="12"/>
      <c r="B32" s="6" t="s">
        <v>37</v>
      </c>
      <c r="C32" s="140" t="s">
        <v>13</v>
      </c>
      <c r="D32" s="140"/>
      <c r="E32" s="140" t="s">
        <v>159</v>
      </c>
      <c r="F32" s="140"/>
      <c r="G32" s="140" t="s">
        <v>38</v>
      </c>
      <c r="H32" s="140"/>
      <c r="I32" s="140"/>
      <c r="J32" s="140" t="s">
        <v>21</v>
      </c>
      <c r="K32" s="140"/>
      <c r="L32" s="61">
        <f t="shared" si="1"/>
        <v>100</v>
      </c>
      <c r="M32" s="66">
        <f t="shared" si="1"/>
        <v>0</v>
      </c>
      <c r="N32" s="66"/>
      <c r="O32" s="66"/>
      <c r="P32" s="66"/>
      <c r="Q32" s="66"/>
      <c r="R32" s="66"/>
      <c r="S32" s="66">
        <f t="shared" si="0"/>
        <v>0</v>
      </c>
    </row>
    <row r="33" spans="1:19" ht="15.75" x14ac:dyDescent="0.2">
      <c r="A33" s="12"/>
      <c r="B33" s="6" t="s">
        <v>39</v>
      </c>
      <c r="C33" s="140" t="s">
        <v>13</v>
      </c>
      <c r="D33" s="140"/>
      <c r="E33" s="140" t="s">
        <v>159</v>
      </c>
      <c r="F33" s="140"/>
      <c r="G33" s="140" t="s">
        <v>40</v>
      </c>
      <c r="H33" s="140"/>
      <c r="I33" s="140"/>
      <c r="J33" s="140" t="s">
        <v>21</v>
      </c>
      <c r="K33" s="140"/>
      <c r="L33" s="61">
        <f t="shared" si="1"/>
        <v>100</v>
      </c>
      <c r="M33" s="66">
        <f t="shared" si="1"/>
        <v>0</v>
      </c>
      <c r="N33" s="66"/>
      <c r="O33" s="66"/>
      <c r="P33" s="66"/>
      <c r="Q33" s="66"/>
      <c r="R33" s="66"/>
      <c r="S33" s="66">
        <f t="shared" si="0"/>
        <v>0</v>
      </c>
    </row>
    <row r="34" spans="1:19" ht="15.75" x14ac:dyDescent="0.2">
      <c r="A34" s="12"/>
      <c r="B34" s="6" t="s">
        <v>41</v>
      </c>
      <c r="C34" s="140" t="s">
        <v>13</v>
      </c>
      <c r="D34" s="140"/>
      <c r="E34" s="140" t="s">
        <v>159</v>
      </c>
      <c r="F34" s="140"/>
      <c r="G34" s="140" t="s">
        <v>40</v>
      </c>
      <c r="H34" s="140"/>
      <c r="I34" s="140"/>
      <c r="J34" s="140" t="s">
        <v>10</v>
      </c>
      <c r="K34" s="140"/>
      <c r="L34" s="61">
        <v>100</v>
      </c>
      <c r="M34" s="66">
        <v>0</v>
      </c>
      <c r="N34" s="66"/>
      <c r="O34" s="66"/>
      <c r="P34" s="66"/>
      <c r="Q34" s="66"/>
      <c r="R34" s="66"/>
      <c r="S34" s="66">
        <f t="shared" si="0"/>
        <v>0</v>
      </c>
    </row>
    <row r="35" spans="1:19" s="9" customFormat="1" ht="27.75" customHeight="1" x14ac:dyDescent="0.2">
      <c r="A35" s="12"/>
      <c r="B35" s="19" t="s">
        <v>42</v>
      </c>
      <c r="C35" s="132" t="s">
        <v>13</v>
      </c>
      <c r="D35" s="133"/>
      <c r="E35" s="132" t="s">
        <v>179</v>
      </c>
      <c r="F35" s="133"/>
      <c r="G35" s="132" t="s">
        <v>43</v>
      </c>
      <c r="H35" s="144"/>
      <c r="I35" s="133"/>
      <c r="J35" s="132" t="s">
        <v>27</v>
      </c>
      <c r="K35" s="133"/>
      <c r="L35" s="46">
        <f>L36+L44+L45+L43</f>
        <v>6034.37</v>
      </c>
      <c r="M35" s="70">
        <f>M36+M44+M45+M43</f>
        <v>5838.19</v>
      </c>
      <c r="N35" s="70"/>
      <c r="O35" s="70"/>
      <c r="P35" s="70"/>
      <c r="Q35" s="70"/>
      <c r="R35" s="70"/>
      <c r="S35" s="70">
        <f t="shared" si="0"/>
        <v>96.748956394785196</v>
      </c>
    </row>
    <row r="36" spans="1:19" s="9" customFormat="1" ht="24.75" customHeight="1" x14ac:dyDescent="0.2">
      <c r="A36" s="13"/>
      <c r="B36" s="24" t="s">
        <v>47</v>
      </c>
      <c r="C36" s="153" t="s">
        <v>13</v>
      </c>
      <c r="D36" s="154"/>
      <c r="E36" s="153" t="s">
        <v>179</v>
      </c>
      <c r="F36" s="154"/>
      <c r="G36" s="153" t="s">
        <v>217</v>
      </c>
      <c r="H36" s="157"/>
      <c r="I36" s="154"/>
      <c r="J36" s="153" t="s">
        <v>21</v>
      </c>
      <c r="K36" s="154"/>
      <c r="L36" s="44">
        <f>L39+L41+L37</f>
        <v>479.02</v>
      </c>
      <c r="M36" s="69">
        <f>M39+M41+M37</f>
        <v>415.10999999999996</v>
      </c>
      <c r="N36" s="69"/>
      <c r="O36" s="69"/>
      <c r="P36" s="69"/>
      <c r="Q36" s="69"/>
      <c r="R36" s="69"/>
      <c r="S36" s="69">
        <f t="shared" si="0"/>
        <v>86.658177111602853</v>
      </c>
    </row>
    <row r="37" spans="1:19" s="9" customFormat="1" ht="24.75" customHeight="1" x14ac:dyDescent="0.2">
      <c r="A37" s="13"/>
      <c r="B37" s="6" t="s">
        <v>128</v>
      </c>
      <c r="C37" s="137" t="s">
        <v>13</v>
      </c>
      <c r="D37" s="138"/>
      <c r="E37" s="137" t="s">
        <v>179</v>
      </c>
      <c r="F37" s="138"/>
      <c r="G37" s="137" t="s">
        <v>218</v>
      </c>
      <c r="H37" s="147"/>
      <c r="I37" s="138"/>
      <c r="J37" s="137" t="s">
        <v>21</v>
      </c>
      <c r="K37" s="138"/>
      <c r="L37" s="43">
        <f>L38</f>
        <v>270</v>
      </c>
      <c r="M37" s="67">
        <f>M38</f>
        <v>264.95999999999998</v>
      </c>
      <c r="N37" s="67"/>
      <c r="O37" s="67"/>
      <c r="P37" s="67"/>
      <c r="Q37" s="67"/>
      <c r="R37" s="67"/>
      <c r="S37" s="66">
        <f t="shared" si="0"/>
        <v>98.133333333333326</v>
      </c>
    </row>
    <row r="38" spans="1:19" s="9" customFormat="1" ht="24.75" customHeight="1" x14ac:dyDescent="0.2">
      <c r="A38" s="13"/>
      <c r="B38" s="20" t="s">
        <v>29</v>
      </c>
      <c r="C38" s="155" t="s">
        <v>13</v>
      </c>
      <c r="D38" s="156"/>
      <c r="E38" s="155" t="s">
        <v>179</v>
      </c>
      <c r="F38" s="156"/>
      <c r="G38" s="137" t="s">
        <v>218</v>
      </c>
      <c r="H38" s="147"/>
      <c r="I38" s="138"/>
      <c r="J38" s="155" t="s">
        <v>10</v>
      </c>
      <c r="K38" s="156"/>
      <c r="L38" s="43">
        <v>270</v>
      </c>
      <c r="M38" s="66">
        <v>264.95999999999998</v>
      </c>
      <c r="N38" s="66"/>
      <c r="O38" s="66"/>
      <c r="P38" s="66"/>
      <c r="Q38" s="66"/>
      <c r="R38" s="66"/>
      <c r="S38" s="66">
        <f t="shared" si="0"/>
        <v>98.133333333333326</v>
      </c>
    </row>
    <row r="39" spans="1:19" ht="26.25" customHeight="1" x14ac:dyDescent="0.2">
      <c r="A39" s="13"/>
      <c r="B39" s="6" t="s">
        <v>128</v>
      </c>
      <c r="C39" s="137" t="s">
        <v>13</v>
      </c>
      <c r="D39" s="138"/>
      <c r="E39" s="137" t="s">
        <v>179</v>
      </c>
      <c r="F39" s="138"/>
      <c r="G39" s="137" t="s">
        <v>48</v>
      </c>
      <c r="H39" s="147"/>
      <c r="I39" s="138"/>
      <c r="J39" s="137" t="s">
        <v>21</v>
      </c>
      <c r="K39" s="138"/>
      <c r="L39" s="61">
        <f>L40</f>
        <v>159.02000000000001</v>
      </c>
      <c r="M39" s="67">
        <f>M40</f>
        <v>103.21</v>
      </c>
      <c r="N39" s="67"/>
      <c r="O39" s="67"/>
      <c r="P39" s="67"/>
      <c r="Q39" s="67"/>
      <c r="R39" s="67"/>
      <c r="S39" s="66">
        <f t="shared" si="0"/>
        <v>64.903785687334917</v>
      </c>
    </row>
    <row r="40" spans="1:19" ht="24.75" customHeight="1" x14ac:dyDescent="0.2">
      <c r="A40" s="13"/>
      <c r="B40" s="20" t="s">
        <v>29</v>
      </c>
      <c r="C40" s="155" t="s">
        <v>13</v>
      </c>
      <c r="D40" s="156"/>
      <c r="E40" s="155" t="s">
        <v>179</v>
      </c>
      <c r="F40" s="156"/>
      <c r="G40" s="155" t="s">
        <v>126</v>
      </c>
      <c r="H40" s="158"/>
      <c r="I40" s="156"/>
      <c r="J40" s="155" t="s">
        <v>9</v>
      </c>
      <c r="K40" s="156"/>
      <c r="L40" s="43">
        <v>159.02000000000001</v>
      </c>
      <c r="M40" s="66">
        <v>103.21</v>
      </c>
      <c r="N40" s="66"/>
      <c r="O40" s="66"/>
      <c r="P40" s="66"/>
      <c r="Q40" s="66"/>
      <c r="R40" s="66"/>
      <c r="S40" s="66">
        <f t="shared" si="0"/>
        <v>64.903785687334917</v>
      </c>
    </row>
    <row r="41" spans="1:19" ht="25.5" x14ac:dyDescent="0.2">
      <c r="A41" s="13"/>
      <c r="B41" s="17" t="s">
        <v>181</v>
      </c>
      <c r="C41" s="130" t="s">
        <v>13</v>
      </c>
      <c r="D41" s="131"/>
      <c r="E41" s="130" t="s">
        <v>179</v>
      </c>
      <c r="F41" s="131"/>
      <c r="G41" s="130" t="s">
        <v>180</v>
      </c>
      <c r="H41" s="136"/>
      <c r="I41" s="131"/>
      <c r="J41" s="130" t="s">
        <v>9</v>
      </c>
      <c r="K41" s="131"/>
      <c r="L41" s="45">
        <v>50</v>
      </c>
      <c r="M41" s="67">
        <f>M42</f>
        <v>46.94</v>
      </c>
      <c r="N41" s="67"/>
      <c r="O41" s="67"/>
      <c r="P41" s="67"/>
      <c r="Q41" s="67"/>
      <c r="R41" s="67"/>
      <c r="S41" s="67">
        <f t="shared" si="0"/>
        <v>93.88</v>
      </c>
    </row>
    <row r="42" spans="1:19" ht="36.75" customHeight="1" x14ac:dyDescent="0.2">
      <c r="A42" s="13"/>
      <c r="B42" s="20" t="s">
        <v>29</v>
      </c>
      <c r="C42" s="155" t="s">
        <v>13</v>
      </c>
      <c r="D42" s="156"/>
      <c r="E42" s="155" t="s">
        <v>179</v>
      </c>
      <c r="F42" s="156"/>
      <c r="G42" s="155" t="s">
        <v>180</v>
      </c>
      <c r="H42" s="158"/>
      <c r="I42" s="156"/>
      <c r="J42" s="155" t="s">
        <v>9</v>
      </c>
      <c r="K42" s="156"/>
      <c r="L42" s="43">
        <v>50</v>
      </c>
      <c r="M42" s="66">
        <v>46.94</v>
      </c>
      <c r="N42" s="66"/>
      <c r="O42" s="66"/>
      <c r="P42" s="66"/>
      <c r="Q42" s="66"/>
      <c r="R42" s="66"/>
      <c r="S42" s="66">
        <f t="shared" si="0"/>
        <v>93.88</v>
      </c>
    </row>
    <row r="43" spans="1:19" ht="36.75" customHeight="1" x14ac:dyDescent="0.2">
      <c r="A43" s="13"/>
      <c r="B43" s="108" t="s">
        <v>195</v>
      </c>
      <c r="C43" s="122" t="s">
        <v>13</v>
      </c>
      <c r="D43" s="123"/>
      <c r="E43" s="109" t="s">
        <v>179</v>
      </c>
      <c r="F43" s="110"/>
      <c r="G43" s="122" t="s">
        <v>196</v>
      </c>
      <c r="H43" s="142"/>
      <c r="I43" s="123"/>
      <c r="J43" s="122" t="s">
        <v>197</v>
      </c>
      <c r="K43" s="123"/>
      <c r="L43" s="113">
        <v>4130</v>
      </c>
      <c r="M43" s="105">
        <v>4129.6499999999996</v>
      </c>
      <c r="N43" s="105"/>
      <c r="O43" s="105"/>
      <c r="P43" s="105"/>
      <c r="Q43" s="105"/>
      <c r="R43" s="105"/>
      <c r="S43" s="105">
        <f t="shared" si="0"/>
        <v>99.991525423728802</v>
      </c>
    </row>
    <row r="44" spans="1:19" ht="36" customHeight="1" x14ac:dyDescent="0.2">
      <c r="A44" s="13"/>
      <c r="B44" s="24" t="s">
        <v>222</v>
      </c>
      <c r="C44" s="153" t="s">
        <v>13</v>
      </c>
      <c r="D44" s="154"/>
      <c r="E44" s="153" t="s">
        <v>179</v>
      </c>
      <c r="F44" s="154"/>
      <c r="G44" s="153" t="s">
        <v>185</v>
      </c>
      <c r="H44" s="157"/>
      <c r="I44" s="154"/>
      <c r="J44" s="153" t="s">
        <v>9</v>
      </c>
      <c r="K44" s="154"/>
      <c r="L44" s="44">
        <v>1275.3499999999999</v>
      </c>
      <c r="M44" s="69">
        <v>1154.77</v>
      </c>
      <c r="N44" s="69"/>
      <c r="O44" s="69"/>
      <c r="P44" s="69"/>
      <c r="Q44" s="69"/>
      <c r="R44" s="69"/>
      <c r="S44" s="69">
        <f t="shared" si="0"/>
        <v>90.545340494766151</v>
      </c>
    </row>
    <row r="45" spans="1:19" ht="27" customHeight="1" x14ac:dyDescent="0.2">
      <c r="A45" s="13"/>
      <c r="B45" s="24" t="s">
        <v>221</v>
      </c>
      <c r="C45" s="153" t="s">
        <v>13</v>
      </c>
      <c r="D45" s="154"/>
      <c r="E45" s="153" t="s">
        <v>179</v>
      </c>
      <c r="F45" s="154"/>
      <c r="G45" s="153" t="s">
        <v>137</v>
      </c>
      <c r="H45" s="157"/>
      <c r="I45" s="154"/>
      <c r="J45" s="153" t="s">
        <v>9</v>
      </c>
      <c r="K45" s="154"/>
      <c r="L45" s="44">
        <v>150</v>
      </c>
      <c r="M45" s="69">
        <v>138.66</v>
      </c>
      <c r="N45" s="69"/>
      <c r="O45" s="69"/>
      <c r="P45" s="69"/>
      <c r="Q45" s="69"/>
      <c r="R45" s="69"/>
      <c r="S45" s="69">
        <f t="shared" si="0"/>
        <v>92.44</v>
      </c>
    </row>
    <row r="46" spans="1:19" ht="15.75" x14ac:dyDescent="0.2">
      <c r="A46" s="74"/>
      <c r="B46" s="22" t="s">
        <v>85</v>
      </c>
      <c r="C46" s="139" t="s">
        <v>14</v>
      </c>
      <c r="D46" s="139"/>
      <c r="E46" s="139" t="s">
        <v>18</v>
      </c>
      <c r="F46" s="139"/>
      <c r="G46" s="139" t="s">
        <v>26</v>
      </c>
      <c r="H46" s="139"/>
      <c r="I46" s="139"/>
      <c r="J46" s="139" t="s">
        <v>21</v>
      </c>
      <c r="K46" s="139"/>
      <c r="L46" s="62">
        <f t="shared" ref="L46:M49" si="2">L47</f>
        <v>399.99</v>
      </c>
      <c r="M46" s="71">
        <f t="shared" si="2"/>
        <v>399.99</v>
      </c>
      <c r="N46" s="71"/>
      <c r="O46" s="71"/>
      <c r="P46" s="71"/>
      <c r="Q46" s="71"/>
      <c r="R46" s="71"/>
      <c r="S46" s="71">
        <f t="shared" si="0"/>
        <v>100</v>
      </c>
    </row>
    <row r="47" spans="1:19" ht="15.75" x14ac:dyDescent="0.2">
      <c r="A47" s="12"/>
      <c r="B47" s="19" t="s">
        <v>86</v>
      </c>
      <c r="C47" s="141" t="s">
        <v>14</v>
      </c>
      <c r="D47" s="141"/>
      <c r="E47" s="141" t="s">
        <v>15</v>
      </c>
      <c r="F47" s="141"/>
      <c r="G47" s="141" t="s">
        <v>26</v>
      </c>
      <c r="H47" s="141"/>
      <c r="I47" s="141"/>
      <c r="J47" s="141" t="s">
        <v>21</v>
      </c>
      <c r="K47" s="141"/>
      <c r="L47" s="46">
        <f t="shared" si="2"/>
        <v>399.99</v>
      </c>
      <c r="M47" s="70">
        <f t="shared" si="2"/>
        <v>399.99</v>
      </c>
      <c r="N47" s="70"/>
      <c r="O47" s="70"/>
      <c r="P47" s="70"/>
      <c r="Q47" s="70"/>
      <c r="R47" s="70"/>
      <c r="S47" s="70">
        <f t="shared" si="0"/>
        <v>100</v>
      </c>
    </row>
    <row r="48" spans="1:19" ht="15.75" customHeight="1" x14ac:dyDescent="0.2">
      <c r="A48" s="12"/>
      <c r="B48" s="6" t="s">
        <v>87</v>
      </c>
      <c r="C48" s="140" t="s">
        <v>14</v>
      </c>
      <c r="D48" s="140"/>
      <c r="E48" s="140" t="s">
        <v>15</v>
      </c>
      <c r="F48" s="140"/>
      <c r="G48" s="140" t="s">
        <v>44</v>
      </c>
      <c r="H48" s="140"/>
      <c r="I48" s="140"/>
      <c r="J48" s="140" t="s">
        <v>21</v>
      </c>
      <c r="K48" s="140"/>
      <c r="L48" s="61">
        <f t="shared" si="2"/>
        <v>399.99</v>
      </c>
      <c r="M48" s="66">
        <f t="shared" si="2"/>
        <v>399.99</v>
      </c>
      <c r="N48" s="66"/>
      <c r="O48" s="66"/>
      <c r="P48" s="66"/>
      <c r="Q48" s="66"/>
      <c r="R48" s="66"/>
      <c r="S48" s="66">
        <f t="shared" si="0"/>
        <v>100</v>
      </c>
    </row>
    <row r="49" spans="1:19" ht="37.5" customHeight="1" x14ac:dyDescent="0.2">
      <c r="A49" s="12"/>
      <c r="B49" s="6" t="s">
        <v>88</v>
      </c>
      <c r="C49" s="140" t="s">
        <v>14</v>
      </c>
      <c r="D49" s="140"/>
      <c r="E49" s="140" t="s">
        <v>15</v>
      </c>
      <c r="F49" s="140"/>
      <c r="G49" s="140" t="s">
        <v>89</v>
      </c>
      <c r="H49" s="140"/>
      <c r="I49" s="140"/>
      <c r="J49" s="140" t="s">
        <v>21</v>
      </c>
      <c r="K49" s="140"/>
      <c r="L49" s="45">
        <f t="shared" si="2"/>
        <v>399.99</v>
      </c>
      <c r="M49" s="66">
        <f t="shared" si="2"/>
        <v>399.99</v>
      </c>
      <c r="N49" s="66"/>
      <c r="O49" s="66"/>
      <c r="P49" s="66"/>
      <c r="Q49" s="66"/>
      <c r="R49" s="66"/>
      <c r="S49" s="66">
        <f t="shared" si="0"/>
        <v>100</v>
      </c>
    </row>
    <row r="50" spans="1:19" ht="26.25" customHeight="1" x14ac:dyDescent="0.2">
      <c r="A50" s="12"/>
      <c r="B50" s="17" t="s">
        <v>29</v>
      </c>
      <c r="C50" s="128" t="s">
        <v>14</v>
      </c>
      <c r="D50" s="128"/>
      <c r="E50" s="128" t="s">
        <v>15</v>
      </c>
      <c r="F50" s="128"/>
      <c r="G50" s="128" t="s">
        <v>89</v>
      </c>
      <c r="H50" s="128"/>
      <c r="I50" s="128"/>
      <c r="J50" s="128" t="s">
        <v>9</v>
      </c>
      <c r="K50" s="128"/>
      <c r="L50" s="45">
        <v>399.99</v>
      </c>
      <c r="M50" s="67">
        <v>399.99</v>
      </c>
      <c r="N50" s="66"/>
      <c r="O50" s="66"/>
      <c r="P50" s="66"/>
      <c r="Q50" s="66"/>
      <c r="R50" s="66"/>
      <c r="S50" s="66">
        <f t="shared" si="0"/>
        <v>100</v>
      </c>
    </row>
    <row r="51" spans="1:19" ht="35.25" customHeight="1" x14ac:dyDescent="0.2">
      <c r="A51" s="74"/>
      <c r="B51" s="22" t="s">
        <v>49</v>
      </c>
      <c r="C51" s="150" t="s">
        <v>15</v>
      </c>
      <c r="D51" s="151"/>
      <c r="E51" s="150" t="s">
        <v>18</v>
      </c>
      <c r="F51" s="151"/>
      <c r="G51" s="150" t="s">
        <v>26</v>
      </c>
      <c r="H51" s="152"/>
      <c r="I51" s="151"/>
      <c r="J51" s="150" t="s">
        <v>21</v>
      </c>
      <c r="K51" s="151"/>
      <c r="L51" s="62">
        <f>L52+L58+L62</f>
        <v>3715</v>
      </c>
      <c r="M51" s="71">
        <f>M52+M58+M62</f>
        <v>3200.5699999999997</v>
      </c>
      <c r="N51" s="71"/>
      <c r="O51" s="71"/>
      <c r="P51" s="71"/>
      <c r="Q51" s="71"/>
      <c r="R51" s="71"/>
      <c r="S51" s="71">
        <f t="shared" si="0"/>
        <v>86.152624495289359</v>
      </c>
    </row>
    <row r="52" spans="1:19" ht="37.5" customHeight="1" x14ac:dyDescent="0.2">
      <c r="A52" s="12"/>
      <c r="B52" s="19" t="s">
        <v>54</v>
      </c>
      <c r="C52" s="141" t="s">
        <v>15</v>
      </c>
      <c r="D52" s="141"/>
      <c r="E52" s="141" t="s">
        <v>22</v>
      </c>
      <c r="F52" s="141"/>
      <c r="G52" s="141" t="s">
        <v>55</v>
      </c>
      <c r="H52" s="141"/>
      <c r="I52" s="141"/>
      <c r="J52" s="141" t="s">
        <v>21</v>
      </c>
      <c r="K52" s="141"/>
      <c r="L52" s="46">
        <f>L54+L57</f>
        <v>130</v>
      </c>
      <c r="M52" s="70">
        <f>M53+M57</f>
        <v>21.85</v>
      </c>
      <c r="N52" s="70"/>
      <c r="O52" s="70"/>
      <c r="P52" s="70"/>
      <c r="Q52" s="70"/>
      <c r="R52" s="70"/>
      <c r="S52" s="70">
        <f t="shared" si="0"/>
        <v>16.80769230769231</v>
      </c>
    </row>
    <row r="53" spans="1:19" ht="36" customHeight="1" x14ac:dyDescent="0.2">
      <c r="A53" s="12"/>
      <c r="B53" s="24" t="s">
        <v>118</v>
      </c>
      <c r="C53" s="143" t="s">
        <v>15</v>
      </c>
      <c r="D53" s="143"/>
      <c r="E53" s="143" t="s">
        <v>22</v>
      </c>
      <c r="F53" s="143"/>
      <c r="G53" s="143" t="s">
        <v>56</v>
      </c>
      <c r="H53" s="143"/>
      <c r="I53" s="143"/>
      <c r="J53" s="143" t="s">
        <v>21</v>
      </c>
      <c r="K53" s="143"/>
      <c r="L53" s="44">
        <f>+L54</f>
        <v>130</v>
      </c>
      <c r="M53" s="69">
        <f>M54+M55</f>
        <v>21.85</v>
      </c>
      <c r="N53" s="69"/>
      <c r="O53" s="69"/>
      <c r="P53" s="69"/>
      <c r="Q53" s="69"/>
      <c r="R53" s="69"/>
      <c r="S53" s="69">
        <f t="shared" si="0"/>
        <v>16.80769230769231</v>
      </c>
    </row>
    <row r="54" spans="1:19" ht="33.75" customHeight="1" x14ac:dyDescent="0.2">
      <c r="A54" s="13"/>
      <c r="B54" s="17" t="s">
        <v>50</v>
      </c>
      <c r="C54" s="130" t="s">
        <v>15</v>
      </c>
      <c r="D54" s="131"/>
      <c r="E54" s="130" t="s">
        <v>22</v>
      </c>
      <c r="F54" s="131"/>
      <c r="G54" s="130" t="s">
        <v>57</v>
      </c>
      <c r="H54" s="136"/>
      <c r="I54" s="131"/>
      <c r="J54" s="130" t="s">
        <v>9</v>
      </c>
      <c r="K54" s="131"/>
      <c r="L54" s="45">
        <v>130</v>
      </c>
      <c r="M54" s="67">
        <v>21.85</v>
      </c>
      <c r="N54" s="67"/>
      <c r="O54" s="67"/>
      <c r="P54" s="67"/>
      <c r="Q54" s="67"/>
      <c r="R54" s="67"/>
      <c r="S54" s="67">
        <f t="shared" si="0"/>
        <v>16.80769230769231</v>
      </c>
    </row>
    <row r="55" spans="1:19" ht="28.5" customHeight="1" x14ac:dyDescent="0.2">
      <c r="A55" s="12"/>
      <c r="B55" s="21" t="s">
        <v>91</v>
      </c>
      <c r="C55" s="137" t="s">
        <v>15</v>
      </c>
      <c r="D55" s="138"/>
      <c r="E55" s="137" t="s">
        <v>22</v>
      </c>
      <c r="F55" s="138"/>
      <c r="G55" s="137" t="s">
        <v>90</v>
      </c>
      <c r="H55" s="147"/>
      <c r="I55" s="138"/>
      <c r="J55" s="137" t="s">
        <v>21</v>
      </c>
      <c r="K55" s="138"/>
      <c r="L55" s="61">
        <v>0</v>
      </c>
      <c r="M55" s="66">
        <f>M56</f>
        <v>0</v>
      </c>
      <c r="N55" s="66"/>
      <c r="O55" s="66"/>
      <c r="P55" s="66"/>
      <c r="Q55" s="66"/>
      <c r="R55" s="66"/>
      <c r="S55" s="66">
        <v>0</v>
      </c>
    </row>
    <row r="56" spans="1:19" ht="28.5" customHeight="1" x14ac:dyDescent="0.2">
      <c r="A56" s="12"/>
      <c r="B56" s="6" t="s">
        <v>91</v>
      </c>
      <c r="C56" s="140" t="s">
        <v>15</v>
      </c>
      <c r="D56" s="140"/>
      <c r="E56" s="140" t="s">
        <v>22</v>
      </c>
      <c r="F56" s="140"/>
      <c r="G56" s="140" t="s">
        <v>92</v>
      </c>
      <c r="H56" s="140"/>
      <c r="I56" s="140"/>
      <c r="J56" s="140" t="s">
        <v>21</v>
      </c>
      <c r="K56" s="140"/>
      <c r="L56" s="61">
        <f>L57</f>
        <v>0</v>
      </c>
      <c r="M56" s="66">
        <v>0</v>
      </c>
      <c r="N56" s="66"/>
      <c r="O56" s="66"/>
      <c r="P56" s="66"/>
      <c r="Q56" s="66"/>
      <c r="R56" s="66"/>
      <c r="S56" s="66">
        <v>0</v>
      </c>
    </row>
    <row r="57" spans="1:19" ht="24" customHeight="1" x14ac:dyDescent="0.2">
      <c r="A57" s="13"/>
      <c r="B57" s="24" t="s">
        <v>134</v>
      </c>
      <c r="C57" s="153" t="s">
        <v>15</v>
      </c>
      <c r="D57" s="154"/>
      <c r="E57" s="153" t="s">
        <v>22</v>
      </c>
      <c r="F57" s="154"/>
      <c r="G57" s="153" t="s">
        <v>92</v>
      </c>
      <c r="H57" s="157"/>
      <c r="I57" s="154"/>
      <c r="J57" s="153" t="s">
        <v>9</v>
      </c>
      <c r="K57" s="154"/>
      <c r="L57" s="44">
        <v>0</v>
      </c>
      <c r="M57" s="69">
        <v>0</v>
      </c>
      <c r="N57" s="69"/>
      <c r="O57" s="69"/>
      <c r="P57" s="69"/>
      <c r="Q57" s="69"/>
      <c r="R57" s="69"/>
      <c r="S57" s="69">
        <v>0</v>
      </c>
    </row>
    <row r="58" spans="1:19" ht="18" customHeight="1" x14ac:dyDescent="0.2">
      <c r="A58" s="13"/>
      <c r="B58" s="19" t="s">
        <v>93</v>
      </c>
      <c r="C58" s="132" t="s">
        <v>15</v>
      </c>
      <c r="D58" s="133"/>
      <c r="E58" s="132" t="s">
        <v>0</v>
      </c>
      <c r="F58" s="133"/>
      <c r="G58" s="132" t="s">
        <v>26</v>
      </c>
      <c r="H58" s="144"/>
      <c r="I58" s="133"/>
      <c r="J58" s="132" t="s">
        <v>21</v>
      </c>
      <c r="K58" s="133"/>
      <c r="L58" s="46">
        <f>L59+L60+L61</f>
        <v>3525</v>
      </c>
      <c r="M58" s="70">
        <f>M61</f>
        <v>3157.22</v>
      </c>
      <c r="N58" s="70"/>
      <c r="O58" s="70"/>
      <c r="P58" s="70"/>
      <c r="Q58" s="70"/>
      <c r="R58" s="70"/>
      <c r="S58" s="70">
        <f t="shared" si="0"/>
        <v>89.56652482269503</v>
      </c>
    </row>
    <row r="59" spans="1:19" ht="25.5" customHeight="1" x14ac:dyDescent="0.2">
      <c r="A59" s="13"/>
      <c r="B59" s="6" t="s">
        <v>139</v>
      </c>
      <c r="C59" s="140" t="s">
        <v>15</v>
      </c>
      <c r="D59" s="140"/>
      <c r="E59" s="140" t="s">
        <v>0</v>
      </c>
      <c r="F59" s="140"/>
      <c r="G59" s="140" t="s">
        <v>28</v>
      </c>
      <c r="H59" s="140"/>
      <c r="I59" s="140"/>
      <c r="J59" s="140" t="s">
        <v>21</v>
      </c>
      <c r="K59" s="140"/>
      <c r="L59" s="61">
        <f>L60</f>
        <v>0</v>
      </c>
      <c r="M59" s="66">
        <v>0</v>
      </c>
      <c r="N59" s="66"/>
      <c r="O59" s="66"/>
      <c r="P59" s="66"/>
      <c r="Q59" s="66"/>
      <c r="R59" s="66"/>
      <c r="S59" s="66">
        <v>0</v>
      </c>
    </row>
    <row r="60" spans="1:19" ht="26.25" customHeight="1" x14ac:dyDescent="0.2">
      <c r="A60" s="13"/>
      <c r="B60" s="6" t="s">
        <v>127</v>
      </c>
      <c r="C60" s="140" t="s">
        <v>15</v>
      </c>
      <c r="D60" s="140"/>
      <c r="E60" s="140" t="s">
        <v>0</v>
      </c>
      <c r="F60" s="140"/>
      <c r="G60" s="128" t="s">
        <v>51</v>
      </c>
      <c r="H60" s="128"/>
      <c r="I60" s="128"/>
      <c r="J60" s="140" t="s">
        <v>21</v>
      </c>
      <c r="K60" s="140"/>
      <c r="L60" s="61">
        <v>0</v>
      </c>
      <c r="M60" s="68">
        <v>0</v>
      </c>
      <c r="N60" s="66"/>
      <c r="O60" s="66"/>
      <c r="P60" s="66"/>
      <c r="Q60" s="66"/>
      <c r="R60" s="66"/>
      <c r="S60" s="66">
        <v>0</v>
      </c>
    </row>
    <row r="61" spans="1:19" ht="37.5" customHeight="1" x14ac:dyDescent="0.2">
      <c r="A61" s="13"/>
      <c r="B61" s="24" t="s">
        <v>220</v>
      </c>
      <c r="C61" s="143" t="s">
        <v>15</v>
      </c>
      <c r="D61" s="143"/>
      <c r="E61" s="143" t="s">
        <v>0</v>
      </c>
      <c r="F61" s="143"/>
      <c r="G61" s="143" t="s">
        <v>177</v>
      </c>
      <c r="H61" s="143"/>
      <c r="I61" s="143"/>
      <c r="J61" s="143" t="s">
        <v>9</v>
      </c>
      <c r="K61" s="143"/>
      <c r="L61" s="44">
        <v>3525</v>
      </c>
      <c r="M61" s="69">
        <v>3157.22</v>
      </c>
      <c r="N61" s="69"/>
      <c r="O61" s="69"/>
      <c r="P61" s="69"/>
      <c r="Q61" s="69"/>
      <c r="R61" s="69"/>
      <c r="S61" s="69">
        <f t="shared" si="0"/>
        <v>89.56652482269503</v>
      </c>
    </row>
    <row r="62" spans="1:19" ht="24.75" customHeight="1" x14ac:dyDescent="0.2">
      <c r="A62" s="75"/>
      <c r="B62" s="19" t="s">
        <v>157</v>
      </c>
      <c r="C62" s="141" t="s">
        <v>15</v>
      </c>
      <c r="D62" s="141"/>
      <c r="E62" s="141" t="s">
        <v>147</v>
      </c>
      <c r="F62" s="141"/>
      <c r="G62" s="141" t="s">
        <v>178</v>
      </c>
      <c r="H62" s="141"/>
      <c r="I62" s="141"/>
      <c r="J62" s="141" t="s">
        <v>9</v>
      </c>
      <c r="K62" s="141"/>
      <c r="L62" s="46">
        <v>60</v>
      </c>
      <c r="M62" s="70">
        <v>21.5</v>
      </c>
      <c r="N62" s="70"/>
      <c r="O62" s="70"/>
      <c r="P62" s="70"/>
      <c r="Q62" s="70"/>
      <c r="R62" s="70"/>
      <c r="S62" s="70">
        <f t="shared" si="0"/>
        <v>35.833333333333336</v>
      </c>
    </row>
    <row r="63" spans="1:19" ht="21.75" customHeight="1" x14ac:dyDescent="0.2">
      <c r="A63" s="74"/>
      <c r="B63" s="22" t="s">
        <v>58</v>
      </c>
      <c r="C63" s="150" t="s">
        <v>16</v>
      </c>
      <c r="D63" s="151"/>
      <c r="E63" s="150" t="s">
        <v>18</v>
      </c>
      <c r="F63" s="151"/>
      <c r="G63" s="150" t="s">
        <v>26</v>
      </c>
      <c r="H63" s="152"/>
      <c r="I63" s="151"/>
      <c r="J63" s="150" t="s">
        <v>21</v>
      </c>
      <c r="K63" s="151"/>
      <c r="L63" s="62">
        <f>L64+L68+L76+L79</f>
        <v>18428.509999999998</v>
      </c>
      <c r="M63" s="71">
        <f>M64+M68+M76+M79</f>
        <v>18396.14</v>
      </c>
      <c r="N63" s="71"/>
      <c r="O63" s="71"/>
      <c r="P63" s="71"/>
      <c r="Q63" s="71"/>
      <c r="R63" s="71"/>
      <c r="S63" s="71">
        <f t="shared" si="0"/>
        <v>99.824348251703469</v>
      </c>
    </row>
    <row r="64" spans="1:19" ht="28.5" customHeight="1" x14ac:dyDescent="0.2">
      <c r="A64" s="13"/>
      <c r="B64" s="19" t="s">
        <v>120</v>
      </c>
      <c r="C64" s="141" t="s">
        <v>16</v>
      </c>
      <c r="D64" s="141"/>
      <c r="E64" s="141" t="s">
        <v>13</v>
      </c>
      <c r="F64" s="141"/>
      <c r="G64" s="141" t="s">
        <v>94</v>
      </c>
      <c r="H64" s="141"/>
      <c r="I64" s="141"/>
      <c r="J64" s="141" t="s">
        <v>21</v>
      </c>
      <c r="K64" s="141"/>
      <c r="L64" s="46">
        <f>L65+L67</f>
        <v>48.62</v>
      </c>
      <c r="M64" s="70">
        <f>M65+M67</f>
        <v>47.57</v>
      </c>
      <c r="N64" s="70"/>
      <c r="O64" s="70"/>
      <c r="P64" s="70"/>
      <c r="Q64" s="70"/>
      <c r="R64" s="70"/>
      <c r="S64" s="70">
        <f t="shared" si="0"/>
        <v>97.840394899218424</v>
      </c>
    </row>
    <row r="65" spans="1:19" ht="25.5" customHeight="1" x14ac:dyDescent="0.2">
      <c r="A65" s="13"/>
      <c r="B65" s="108" t="s">
        <v>135</v>
      </c>
      <c r="C65" s="124" t="s">
        <v>16</v>
      </c>
      <c r="D65" s="124"/>
      <c r="E65" s="124" t="s">
        <v>13</v>
      </c>
      <c r="F65" s="124"/>
      <c r="G65" s="124" t="s">
        <v>121</v>
      </c>
      <c r="H65" s="124"/>
      <c r="I65" s="124"/>
      <c r="J65" s="124" t="s">
        <v>21</v>
      </c>
      <c r="K65" s="124"/>
      <c r="L65" s="113">
        <f>L66</f>
        <v>40</v>
      </c>
      <c r="M65" s="105">
        <f>M66</f>
        <v>38.950000000000003</v>
      </c>
      <c r="N65" s="105"/>
      <c r="O65" s="105"/>
      <c r="P65" s="105"/>
      <c r="Q65" s="105"/>
      <c r="R65" s="105"/>
      <c r="S65" s="105">
        <f t="shared" si="0"/>
        <v>97.375000000000014</v>
      </c>
    </row>
    <row r="66" spans="1:19" ht="25.5" customHeight="1" x14ac:dyDescent="0.2">
      <c r="A66" s="12"/>
      <c r="B66" s="6" t="s">
        <v>29</v>
      </c>
      <c r="C66" s="140" t="s">
        <v>16</v>
      </c>
      <c r="D66" s="140"/>
      <c r="E66" s="140" t="s">
        <v>13</v>
      </c>
      <c r="F66" s="140"/>
      <c r="G66" s="140" t="s">
        <v>122</v>
      </c>
      <c r="H66" s="140"/>
      <c r="I66" s="140"/>
      <c r="J66" s="140" t="s">
        <v>9</v>
      </c>
      <c r="K66" s="140"/>
      <c r="L66" s="61">
        <v>40</v>
      </c>
      <c r="M66" s="66">
        <v>38.950000000000003</v>
      </c>
      <c r="N66" s="66"/>
      <c r="O66" s="66"/>
      <c r="P66" s="66"/>
      <c r="Q66" s="66"/>
      <c r="R66" s="66"/>
      <c r="S66" s="66">
        <f t="shared" si="0"/>
        <v>97.375000000000014</v>
      </c>
    </row>
    <row r="67" spans="1:19" ht="25.5" customHeight="1" x14ac:dyDescent="0.2">
      <c r="A67" s="12"/>
      <c r="B67" s="108" t="s">
        <v>135</v>
      </c>
      <c r="C67" s="124" t="s">
        <v>16</v>
      </c>
      <c r="D67" s="124"/>
      <c r="E67" s="124" t="s">
        <v>13</v>
      </c>
      <c r="F67" s="124"/>
      <c r="G67" s="122" t="s">
        <v>202</v>
      </c>
      <c r="H67" s="142"/>
      <c r="I67" s="123"/>
      <c r="J67" s="122" t="s">
        <v>9</v>
      </c>
      <c r="K67" s="123"/>
      <c r="L67" s="113">
        <v>8.6199999999999992</v>
      </c>
      <c r="M67" s="105">
        <v>8.6199999999999992</v>
      </c>
      <c r="N67" s="105"/>
      <c r="O67" s="105"/>
      <c r="P67" s="105"/>
      <c r="Q67" s="105"/>
      <c r="R67" s="105"/>
      <c r="S67" s="105">
        <f t="shared" si="0"/>
        <v>100</v>
      </c>
    </row>
    <row r="68" spans="1:19" ht="12.75" customHeight="1" x14ac:dyDescent="0.2">
      <c r="A68" s="13"/>
      <c r="B68" s="19" t="s">
        <v>193</v>
      </c>
      <c r="C68" s="132" t="s">
        <v>16</v>
      </c>
      <c r="D68" s="133"/>
      <c r="E68" s="132" t="s">
        <v>22</v>
      </c>
      <c r="F68" s="133"/>
      <c r="G68" s="132" t="s">
        <v>26</v>
      </c>
      <c r="H68" s="144"/>
      <c r="I68" s="133"/>
      <c r="J68" s="132" t="s">
        <v>21</v>
      </c>
      <c r="K68" s="133"/>
      <c r="L68" s="102">
        <f>L69+L73+L74+L75+L71+L72</f>
        <v>14258.33</v>
      </c>
      <c r="M68" s="70">
        <f>M69+M73+M74+M75+M71+M72</f>
        <v>14256.13</v>
      </c>
      <c r="N68" s="70"/>
      <c r="O68" s="70"/>
      <c r="P68" s="70"/>
      <c r="Q68" s="70"/>
      <c r="R68" s="70"/>
      <c r="S68" s="104">
        <f t="shared" si="0"/>
        <v>99.984570423043934</v>
      </c>
    </row>
    <row r="69" spans="1:19" ht="53.25" customHeight="1" x14ac:dyDescent="0.2">
      <c r="A69" s="13"/>
      <c r="B69" s="101" t="s">
        <v>123</v>
      </c>
      <c r="C69" s="124" t="s">
        <v>16</v>
      </c>
      <c r="D69" s="124"/>
      <c r="E69" s="124" t="s">
        <v>22</v>
      </c>
      <c r="F69" s="124"/>
      <c r="G69" s="124" t="s">
        <v>69</v>
      </c>
      <c r="H69" s="124"/>
      <c r="I69" s="124"/>
      <c r="J69" s="124" t="s">
        <v>21</v>
      </c>
      <c r="K69" s="124"/>
      <c r="L69" s="114">
        <f>L70</f>
        <v>347.6</v>
      </c>
      <c r="M69" s="105">
        <f>M70</f>
        <v>347.6</v>
      </c>
      <c r="N69" s="105"/>
      <c r="O69" s="105"/>
      <c r="P69" s="105"/>
      <c r="Q69" s="105"/>
      <c r="R69" s="105"/>
      <c r="S69" s="105">
        <f t="shared" si="0"/>
        <v>100</v>
      </c>
    </row>
    <row r="70" spans="1:19" ht="31.5" customHeight="1" x14ac:dyDescent="0.2">
      <c r="A70" s="13"/>
      <c r="B70" s="6" t="s">
        <v>29</v>
      </c>
      <c r="C70" s="140" t="s">
        <v>16</v>
      </c>
      <c r="D70" s="140"/>
      <c r="E70" s="140" t="s">
        <v>22</v>
      </c>
      <c r="F70" s="140"/>
      <c r="G70" s="140" t="s">
        <v>69</v>
      </c>
      <c r="H70" s="140"/>
      <c r="I70" s="140"/>
      <c r="J70" s="140" t="s">
        <v>9</v>
      </c>
      <c r="K70" s="140"/>
      <c r="L70" s="103">
        <v>347.6</v>
      </c>
      <c r="M70" s="103">
        <v>347.6</v>
      </c>
      <c r="N70" s="66"/>
      <c r="O70" s="66"/>
      <c r="P70" s="66"/>
      <c r="Q70" s="66"/>
      <c r="R70" s="66"/>
      <c r="S70" s="66">
        <f t="shared" si="0"/>
        <v>100</v>
      </c>
    </row>
    <row r="71" spans="1:19" ht="60" customHeight="1" x14ac:dyDescent="0.2">
      <c r="A71" s="13"/>
      <c r="B71" s="108" t="s">
        <v>233</v>
      </c>
      <c r="C71" s="124" t="s">
        <v>16</v>
      </c>
      <c r="D71" s="124"/>
      <c r="E71" s="124" t="s">
        <v>22</v>
      </c>
      <c r="F71" s="124"/>
      <c r="G71" s="124" t="s">
        <v>208</v>
      </c>
      <c r="H71" s="124"/>
      <c r="I71" s="124"/>
      <c r="J71" s="122" t="s">
        <v>9</v>
      </c>
      <c r="K71" s="123"/>
      <c r="L71" s="113">
        <v>36.409999999999997</v>
      </c>
      <c r="M71" s="105">
        <v>35.81</v>
      </c>
      <c r="N71" s="105"/>
      <c r="O71" s="105"/>
      <c r="P71" s="105"/>
      <c r="Q71" s="105"/>
      <c r="R71" s="105"/>
      <c r="S71" s="105">
        <f t="shared" si="0"/>
        <v>98.352101071134328</v>
      </c>
    </row>
    <row r="72" spans="1:19" ht="53.25" customHeight="1" x14ac:dyDescent="0.2">
      <c r="A72" s="13"/>
      <c r="B72" s="183" t="s">
        <v>233</v>
      </c>
      <c r="C72" s="124" t="s">
        <v>16</v>
      </c>
      <c r="D72" s="124"/>
      <c r="E72" s="124" t="s">
        <v>22</v>
      </c>
      <c r="F72" s="124"/>
      <c r="G72" s="122" t="s">
        <v>234</v>
      </c>
      <c r="H72" s="142"/>
      <c r="I72" s="123"/>
      <c r="J72" s="122" t="s">
        <v>206</v>
      </c>
      <c r="K72" s="123"/>
      <c r="L72" s="113">
        <v>109.25</v>
      </c>
      <c r="M72" s="105">
        <v>109.25</v>
      </c>
      <c r="N72" s="105"/>
      <c r="O72" s="105"/>
      <c r="P72" s="105"/>
      <c r="Q72" s="105"/>
      <c r="R72" s="105"/>
      <c r="S72" s="105">
        <f t="shared" si="0"/>
        <v>100</v>
      </c>
    </row>
    <row r="73" spans="1:19" ht="31.5" customHeight="1" x14ac:dyDescent="0.2">
      <c r="A73" s="13"/>
      <c r="B73" s="108" t="s">
        <v>219</v>
      </c>
      <c r="C73" s="124" t="s">
        <v>16</v>
      </c>
      <c r="D73" s="124"/>
      <c r="E73" s="124" t="s">
        <v>22</v>
      </c>
      <c r="F73" s="124"/>
      <c r="G73" s="124" t="s">
        <v>198</v>
      </c>
      <c r="H73" s="124"/>
      <c r="I73" s="124"/>
      <c r="J73" s="122" t="s">
        <v>9</v>
      </c>
      <c r="K73" s="123"/>
      <c r="L73" s="113">
        <v>10053.92</v>
      </c>
      <c r="M73" s="105">
        <v>10052.32</v>
      </c>
      <c r="N73" s="105"/>
      <c r="O73" s="105"/>
      <c r="P73" s="105"/>
      <c r="Q73" s="105"/>
      <c r="R73" s="105"/>
      <c r="S73" s="105">
        <f t="shared" si="0"/>
        <v>99.984085809316156</v>
      </c>
    </row>
    <row r="74" spans="1:19" ht="31.5" customHeight="1" x14ac:dyDescent="0.2">
      <c r="A74" s="13"/>
      <c r="B74" s="108" t="s">
        <v>203</v>
      </c>
      <c r="C74" s="122" t="s">
        <v>16</v>
      </c>
      <c r="D74" s="123"/>
      <c r="E74" s="122" t="s">
        <v>22</v>
      </c>
      <c r="F74" s="123"/>
      <c r="G74" s="122" t="s">
        <v>205</v>
      </c>
      <c r="H74" s="142"/>
      <c r="I74" s="123"/>
      <c r="J74" s="122" t="s">
        <v>206</v>
      </c>
      <c r="K74" s="123"/>
      <c r="L74" s="113">
        <v>1171.47</v>
      </c>
      <c r="M74" s="113">
        <v>1171.47</v>
      </c>
      <c r="N74" s="105"/>
      <c r="O74" s="105"/>
      <c r="P74" s="105"/>
      <c r="Q74" s="105"/>
      <c r="R74" s="105"/>
      <c r="S74" s="105">
        <f t="shared" si="0"/>
        <v>100</v>
      </c>
    </row>
    <row r="75" spans="1:19" ht="31.5" customHeight="1" x14ac:dyDescent="0.2">
      <c r="A75" s="13"/>
      <c r="B75" s="108" t="s">
        <v>204</v>
      </c>
      <c r="C75" s="122" t="s">
        <v>16</v>
      </c>
      <c r="D75" s="123"/>
      <c r="E75" s="122" t="s">
        <v>22</v>
      </c>
      <c r="F75" s="123"/>
      <c r="G75" s="122" t="s">
        <v>207</v>
      </c>
      <c r="H75" s="142"/>
      <c r="I75" s="123"/>
      <c r="J75" s="122" t="s">
        <v>206</v>
      </c>
      <c r="K75" s="123"/>
      <c r="L75" s="113">
        <v>2539.6799999999998</v>
      </c>
      <c r="M75" s="113">
        <v>2539.6799999999998</v>
      </c>
      <c r="N75" s="105"/>
      <c r="O75" s="105"/>
      <c r="P75" s="105"/>
      <c r="Q75" s="105"/>
      <c r="R75" s="105"/>
      <c r="S75" s="105">
        <f t="shared" si="0"/>
        <v>100</v>
      </c>
    </row>
    <row r="76" spans="1:19" ht="18" customHeight="1" x14ac:dyDescent="0.2">
      <c r="A76" s="13"/>
      <c r="B76" s="19" t="s">
        <v>59</v>
      </c>
      <c r="C76" s="141" t="s">
        <v>16</v>
      </c>
      <c r="D76" s="141"/>
      <c r="E76" s="141">
        <v>10</v>
      </c>
      <c r="F76" s="141"/>
      <c r="G76" s="141" t="s">
        <v>26</v>
      </c>
      <c r="H76" s="141"/>
      <c r="I76" s="141"/>
      <c r="J76" s="141" t="s">
        <v>21</v>
      </c>
      <c r="K76" s="141"/>
      <c r="L76" s="48">
        <f>L77</f>
        <v>573.46</v>
      </c>
      <c r="M76" s="70">
        <f>M77</f>
        <v>544.61</v>
      </c>
      <c r="N76" s="70"/>
      <c r="O76" s="70"/>
      <c r="P76" s="70"/>
      <c r="Q76" s="70"/>
      <c r="R76" s="70"/>
      <c r="S76" s="70">
        <f t="shared" si="0"/>
        <v>94.969134726048893</v>
      </c>
    </row>
    <row r="77" spans="1:19" ht="21" customHeight="1" x14ac:dyDescent="0.2">
      <c r="A77" s="13"/>
      <c r="B77" s="6" t="s">
        <v>52</v>
      </c>
      <c r="C77" s="140" t="s">
        <v>16</v>
      </c>
      <c r="D77" s="140"/>
      <c r="E77" s="140">
        <v>10</v>
      </c>
      <c r="F77" s="140"/>
      <c r="G77" s="140" t="s">
        <v>136</v>
      </c>
      <c r="H77" s="140"/>
      <c r="I77" s="140"/>
      <c r="J77" s="140" t="s">
        <v>21</v>
      </c>
      <c r="K77" s="140"/>
      <c r="L77" s="63">
        <f>L78</f>
        <v>573.46</v>
      </c>
      <c r="M77" s="66">
        <f>M78</f>
        <v>544.61</v>
      </c>
      <c r="N77" s="66"/>
      <c r="O77" s="66"/>
      <c r="P77" s="66"/>
      <c r="Q77" s="66"/>
      <c r="R77" s="66"/>
      <c r="S77" s="66">
        <f t="shared" si="0"/>
        <v>94.969134726048893</v>
      </c>
    </row>
    <row r="78" spans="1:19" ht="24" customHeight="1" x14ac:dyDescent="0.2">
      <c r="A78" s="13"/>
      <c r="B78" s="6" t="s">
        <v>8</v>
      </c>
      <c r="C78" s="140" t="s">
        <v>16</v>
      </c>
      <c r="D78" s="140"/>
      <c r="E78" s="140">
        <v>10</v>
      </c>
      <c r="F78" s="140"/>
      <c r="G78" s="140" t="s">
        <v>136</v>
      </c>
      <c r="H78" s="140"/>
      <c r="I78" s="140"/>
      <c r="J78" s="128" t="s">
        <v>9</v>
      </c>
      <c r="K78" s="128"/>
      <c r="L78" s="63">
        <v>573.46</v>
      </c>
      <c r="M78" s="66">
        <v>544.61</v>
      </c>
      <c r="N78" s="66"/>
      <c r="O78" s="66"/>
      <c r="P78" s="66"/>
      <c r="Q78" s="66"/>
      <c r="R78" s="66"/>
      <c r="S78" s="66">
        <f t="shared" si="0"/>
        <v>94.969134726048893</v>
      </c>
    </row>
    <row r="79" spans="1:19" ht="25.5" x14ac:dyDescent="0.2">
      <c r="A79" s="13"/>
      <c r="B79" s="19" t="s">
        <v>60</v>
      </c>
      <c r="C79" s="141" t="s">
        <v>16</v>
      </c>
      <c r="D79" s="141"/>
      <c r="E79" s="141">
        <v>12</v>
      </c>
      <c r="F79" s="141"/>
      <c r="G79" s="141" t="s">
        <v>26</v>
      </c>
      <c r="H79" s="141"/>
      <c r="I79" s="141"/>
      <c r="J79" s="141" t="s">
        <v>21</v>
      </c>
      <c r="K79" s="141"/>
      <c r="L79" s="50">
        <f>L81+L83+L85</f>
        <v>3548.1</v>
      </c>
      <c r="M79" s="70">
        <f>M80+M82+M84</f>
        <v>3547.83</v>
      </c>
      <c r="N79" s="70"/>
      <c r="O79" s="70"/>
      <c r="P79" s="70"/>
      <c r="Q79" s="70"/>
      <c r="R79" s="70"/>
      <c r="S79" s="70">
        <f>M79/L80*100</f>
        <v>177.39149999999998</v>
      </c>
    </row>
    <row r="80" spans="1:19" ht="25.5" x14ac:dyDescent="0.2">
      <c r="A80" s="13"/>
      <c r="B80" s="24" t="s">
        <v>61</v>
      </c>
      <c r="C80" s="143" t="s">
        <v>16</v>
      </c>
      <c r="D80" s="143"/>
      <c r="E80" s="143">
        <v>12</v>
      </c>
      <c r="F80" s="143"/>
      <c r="G80" s="143" t="s">
        <v>62</v>
      </c>
      <c r="H80" s="143"/>
      <c r="I80" s="143"/>
      <c r="J80" s="143" t="s">
        <v>21</v>
      </c>
      <c r="K80" s="143"/>
      <c r="L80" s="52">
        <f>L81</f>
        <v>2000</v>
      </c>
      <c r="M80" s="69">
        <f>M81</f>
        <v>2000</v>
      </c>
      <c r="N80" s="69"/>
      <c r="O80" s="69"/>
      <c r="P80" s="69"/>
      <c r="Q80" s="69"/>
      <c r="R80" s="69"/>
      <c r="S80" s="69">
        <f t="shared" ref="S80:S85" si="3">M80/L80*100</f>
        <v>100</v>
      </c>
    </row>
    <row r="81" spans="1:19" ht="24.75" customHeight="1" x14ac:dyDescent="0.2">
      <c r="A81" s="13"/>
      <c r="B81" s="17" t="s">
        <v>29</v>
      </c>
      <c r="C81" s="128" t="s">
        <v>16</v>
      </c>
      <c r="D81" s="128"/>
      <c r="E81" s="128">
        <v>12</v>
      </c>
      <c r="F81" s="128"/>
      <c r="G81" s="128" t="s">
        <v>62</v>
      </c>
      <c r="H81" s="128"/>
      <c r="I81" s="128"/>
      <c r="J81" s="128">
        <v>500</v>
      </c>
      <c r="K81" s="128"/>
      <c r="L81" s="64">
        <v>2000</v>
      </c>
      <c r="M81" s="64">
        <v>2000</v>
      </c>
      <c r="N81" s="67"/>
      <c r="O81" s="67"/>
      <c r="P81" s="67"/>
      <c r="Q81" s="67"/>
      <c r="R81" s="67"/>
      <c r="S81" s="67">
        <f t="shared" si="3"/>
        <v>100</v>
      </c>
    </row>
    <row r="82" spans="1:19" ht="25.5" customHeight="1" x14ac:dyDescent="0.2">
      <c r="A82" s="13"/>
      <c r="B82" s="24" t="s">
        <v>223</v>
      </c>
      <c r="C82" s="143" t="s">
        <v>16</v>
      </c>
      <c r="D82" s="143"/>
      <c r="E82" s="143">
        <v>12</v>
      </c>
      <c r="F82" s="143"/>
      <c r="G82" s="143" t="s">
        <v>199</v>
      </c>
      <c r="H82" s="143"/>
      <c r="I82" s="143"/>
      <c r="J82" s="143" t="s">
        <v>21</v>
      </c>
      <c r="K82" s="143"/>
      <c r="L82" s="115">
        <f>L83</f>
        <v>1518.1</v>
      </c>
      <c r="M82" s="69">
        <f>M83</f>
        <v>1517.83</v>
      </c>
      <c r="N82" s="69"/>
      <c r="O82" s="69"/>
      <c r="P82" s="69"/>
      <c r="Q82" s="69"/>
      <c r="R82" s="69"/>
      <c r="S82" s="69">
        <v>0</v>
      </c>
    </row>
    <row r="83" spans="1:19" ht="33.75" customHeight="1" x14ac:dyDescent="0.2">
      <c r="A83" s="13"/>
      <c r="B83" s="17" t="s">
        <v>223</v>
      </c>
      <c r="C83" s="128" t="s">
        <v>16</v>
      </c>
      <c r="D83" s="128"/>
      <c r="E83" s="128">
        <v>12</v>
      </c>
      <c r="F83" s="128"/>
      <c r="G83" s="128" t="s">
        <v>199</v>
      </c>
      <c r="H83" s="128"/>
      <c r="I83" s="128"/>
      <c r="J83" s="128">
        <v>500</v>
      </c>
      <c r="K83" s="128"/>
      <c r="L83" s="116">
        <v>1518.1</v>
      </c>
      <c r="M83" s="116">
        <v>1517.83</v>
      </c>
      <c r="N83" s="67"/>
      <c r="O83" s="67"/>
      <c r="P83" s="67"/>
      <c r="Q83" s="67"/>
      <c r="R83" s="67"/>
      <c r="S83" s="67">
        <v>0</v>
      </c>
    </row>
    <row r="84" spans="1:19" ht="39.75" customHeight="1" x14ac:dyDescent="0.2">
      <c r="A84" s="13"/>
      <c r="B84" s="24" t="s">
        <v>240</v>
      </c>
      <c r="C84" s="143" t="s">
        <v>16</v>
      </c>
      <c r="D84" s="143"/>
      <c r="E84" s="143">
        <v>12</v>
      </c>
      <c r="F84" s="143"/>
      <c r="G84" s="143" t="s">
        <v>176</v>
      </c>
      <c r="H84" s="143"/>
      <c r="I84" s="143"/>
      <c r="J84" s="143" t="s">
        <v>21</v>
      </c>
      <c r="K84" s="143"/>
      <c r="L84" s="52">
        <f>L85</f>
        <v>30</v>
      </c>
      <c r="M84" s="69">
        <f>M85</f>
        <v>30</v>
      </c>
      <c r="N84" s="69"/>
      <c r="O84" s="69"/>
      <c r="P84" s="69"/>
      <c r="Q84" s="69"/>
      <c r="R84" s="69"/>
      <c r="S84" s="69">
        <f t="shared" si="3"/>
        <v>100</v>
      </c>
    </row>
    <row r="85" spans="1:19" ht="22.5" customHeight="1" x14ac:dyDescent="0.2">
      <c r="A85" s="13"/>
      <c r="B85" s="17" t="s">
        <v>29</v>
      </c>
      <c r="C85" s="128" t="s">
        <v>16</v>
      </c>
      <c r="D85" s="128"/>
      <c r="E85" s="128">
        <v>12</v>
      </c>
      <c r="F85" s="128"/>
      <c r="G85" s="128" t="s">
        <v>176</v>
      </c>
      <c r="H85" s="128"/>
      <c r="I85" s="128"/>
      <c r="J85" s="128">
        <v>500</v>
      </c>
      <c r="K85" s="128"/>
      <c r="L85" s="64">
        <v>30</v>
      </c>
      <c r="M85" s="64">
        <v>30</v>
      </c>
      <c r="N85" s="67"/>
      <c r="O85" s="67"/>
      <c r="P85" s="67"/>
      <c r="Q85" s="67"/>
      <c r="R85" s="67"/>
      <c r="S85" s="67">
        <f t="shared" si="3"/>
        <v>100</v>
      </c>
    </row>
    <row r="86" spans="1:19" ht="24.75" customHeight="1" x14ac:dyDescent="0.2">
      <c r="A86" s="74"/>
      <c r="B86" s="22" t="s">
        <v>63</v>
      </c>
      <c r="C86" s="139" t="s">
        <v>17</v>
      </c>
      <c r="D86" s="139"/>
      <c r="E86" s="139" t="s">
        <v>18</v>
      </c>
      <c r="F86" s="139"/>
      <c r="G86" s="139" t="s">
        <v>26</v>
      </c>
      <c r="H86" s="139"/>
      <c r="I86" s="139"/>
      <c r="J86" s="139" t="s">
        <v>21</v>
      </c>
      <c r="K86" s="139"/>
      <c r="L86" s="53">
        <f>L87+L95+L99</f>
        <v>11358.949999999999</v>
      </c>
      <c r="M86" s="71">
        <f>M87+M95+M99</f>
        <v>10378.959999999999</v>
      </c>
      <c r="N86" s="71"/>
      <c r="O86" s="71"/>
      <c r="P86" s="71"/>
      <c r="Q86" s="71"/>
      <c r="R86" s="71"/>
      <c r="S86" s="71">
        <f>M86/L86*100</f>
        <v>91.37253003138494</v>
      </c>
    </row>
    <row r="87" spans="1:19" ht="15.75" customHeight="1" x14ac:dyDescent="0.2">
      <c r="A87" s="13"/>
      <c r="B87" s="19" t="s">
        <v>64</v>
      </c>
      <c r="C87" s="141" t="s">
        <v>17</v>
      </c>
      <c r="D87" s="141"/>
      <c r="E87" s="141" t="s">
        <v>13</v>
      </c>
      <c r="F87" s="141"/>
      <c r="G87" s="141" t="s">
        <v>26</v>
      </c>
      <c r="H87" s="141"/>
      <c r="I87" s="141"/>
      <c r="J87" s="141" t="s">
        <v>21</v>
      </c>
      <c r="K87" s="141"/>
      <c r="L87" s="50">
        <f>L89+L91+L93</f>
        <v>1579.83</v>
      </c>
      <c r="M87" s="70">
        <f>M89+M91+M93</f>
        <v>1422.46</v>
      </c>
      <c r="N87" s="70"/>
      <c r="O87" s="70"/>
      <c r="P87" s="70"/>
      <c r="Q87" s="70"/>
      <c r="R87" s="70"/>
      <c r="S87" s="70">
        <f>M87/L88*100</f>
        <v>186.02759432420061</v>
      </c>
    </row>
    <row r="88" spans="1:19" ht="27" customHeight="1" x14ac:dyDescent="0.2">
      <c r="A88" s="13"/>
      <c r="B88" s="108" t="s">
        <v>65</v>
      </c>
      <c r="C88" s="124" t="s">
        <v>17</v>
      </c>
      <c r="D88" s="124"/>
      <c r="E88" s="124" t="s">
        <v>13</v>
      </c>
      <c r="F88" s="124"/>
      <c r="G88" s="124" t="s">
        <v>66</v>
      </c>
      <c r="H88" s="124"/>
      <c r="I88" s="124"/>
      <c r="J88" s="124" t="s">
        <v>21</v>
      </c>
      <c r="K88" s="124"/>
      <c r="L88" s="189">
        <f>L89+L91</f>
        <v>764.65</v>
      </c>
      <c r="M88" s="105">
        <f>M89+M91</f>
        <v>616.46</v>
      </c>
      <c r="N88" s="105"/>
      <c r="O88" s="105"/>
      <c r="P88" s="105"/>
      <c r="Q88" s="105"/>
      <c r="R88" s="105"/>
      <c r="S88" s="105">
        <f>M88/L88*100</f>
        <v>80.619891453606229</v>
      </c>
    </row>
    <row r="89" spans="1:19" ht="28.5" customHeight="1" x14ac:dyDescent="0.2">
      <c r="A89" s="75"/>
      <c r="B89" s="24" t="s">
        <v>131</v>
      </c>
      <c r="C89" s="143" t="s">
        <v>17</v>
      </c>
      <c r="D89" s="143"/>
      <c r="E89" s="143" t="s">
        <v>13</v>
      </c>
      <c r="F89" s="143"/>
      <c r="G89" s="143" t="s">
        <v>130</v>
      </c>
      <c r="H89" s="143"/>
      <c r="I89" s="143"/>
      <c r="J89" s="143" t="s">
        <v>21</v>
      </c>
      <c r="K89" s="143"/>
      <c r="L89" s="52">
        <f>L90</f>
        <v>500</v>
      </c>
      <c r="M89" s="69">
        <f>M90</f>
        <v>370.26</v>
      </c>
      <c r="N89" s="69"/>
      <c r="O89" s="69"/>
      <c r="P89" s="69"/>
      <c r="Q89" s="69"/>
      <c r="R89" s="69"/>
      <c r="S89" s="69">
        <f>M89/L90*100</f>
        <v>74.051999999999992</v>
      </c>
    </row>
    <row r="90" spans="1:19" ht="18" customHeight="1" x14ac:dyDescent="0.2">
      <c r="A90" s="13"/>
      <c r="B90" s="17" t="s">
        <v>149</v>
      </c>
      <c r="C90" s="128" t="s">
        <v>17</v>
      </c>
      <c r="D90" s="128"/>
      <c r="E90" s="128" t="s">
        <v>13</v>
      </c>
      <c r="F90" s="128"/>
      <c r="G90" s="128" t="s">
        <v>130</v>
      </c>
      <c r="H90" s="128"/>
      <c r="I90" s="128"/>
      <c r="J90" s="128" t="s">
        <v>9</v>
      </c>
      <c r="K90" s="128"/>
      <c r="L90" s="64">
        <v>500</v>
      </c>
      <c r="M90" s="66">
        <v>370.26</v>
      </c>
      <c r="N90" s="66"/>
      <c r="O90" s="66"/>
      <c r="P90" s="66"/>
      <c r="Q90" s="66"/>
      <c r="R90" s="66"/>
      <c r="S90" s="66">
        <f>M90/L91*100</f>
        <v>139.90553561307388</v>
      </c>
    </row>
    <row r="91" spans="1:19" ht="18" customHeight="1" x14ac:dyDescent="0.2">
      <c r="A91" s="13"/>
      <c r="B91" s="24" t="s">
        <v>133</v>
      </c>
      <c r="C91" s="153" t="s">
        <v>17</v>
      </c>
      <c r="D91" s="154"/>
      <c r="E91" s="153" t="s">
        <v>13</v>
      </c>
      <c r="F91" s="154"/>
      <c r="G91" s="153" t="s">
        <v>132</v>
      </c>
      <c r="H91" s="157"/>
      <c r="I91" s="154"/>
      <c r="J91" s="153" t="s">
        <v>21</v>
      </c>
      <c r="K91" s="154"/>
      <c r="L91" s="186">
        <f>L92</f>
        <v>264.64999999999998</v>
      </c>
      <c r="M91" s="69">
        <f>M92</f>
        <v>246.2</v>
      </c>
      <c r="N91" s="69"/>
      <c r="O91" s="69"/>
      <c r="P91" s="69"/>
      <c r="Q91" s="69"/>
      <c r="R91" s="69"/>
      <c r="S91" s="69">
        <f>M91/L92*100</f>
        <v>93.028528244851699</v>
      </c>
    </row>
    <row r="92" spans="1:19" ht="24.75" customHeight="1" x14ac:dyDescent="0.2">
      <c r="A92" s="12"/>
      <c r="B92" s="6" t="s">
        <v>29</v>
      </c>
      <c r="C92" s="130" t="s">
        <v>17</v>
      </c>
      <c r="D92" s="131"/>
      <c r="E92" s="130" t="s">
        <v>13</v>
      </c>
      <c r="F92" s="131"/>
      <c r="G92" s="130" t="s">
        <v>132</v>
      </c>
      <c r="H92" s="136"/>
      <c r="I92" s="131"/>
      <c r="J92" s="130" t="s">
        <v>9</v>
      </c>
      <c r="K92" s="131"/>
      <c r="L92" s="65">
        <v>264.64999999999998</v>
      </c>
      <c r="M92" s="66">
        <v>246.2</v>
      </c>
      <c r="N92" s="66"/>
      <c r="O92" s="66"/>
      <c r="P92" s="66"/>
      <c r="Q92" s="66"/>
      <c r="R92" s="66"/>
      <c r="S92" s="67">
        <f>M92/L92*100</f>
        <v>93.028528244851699</v>
      </c>
    </row>
    <row r="93" spans="1:19" ht="18.75" customHeight="1" x14ac:dyDescent="0.2">
      <c r="A93" s="13"/>
      <c r="B93" s="24" t="s">
        <v>52</v>
      </c>
      <c r="C93" s="143" t="s">
        <v>17</v>
      </c>
      <c r="D93" s="143"/>
      <c r="E93" s="143" t="s">
        <v>13</v>
      </c>
      <c r="F93" s="143"/>
      <c r="G93" s="143" t="s">
        <v>53</v>
      </c>
      <c r="H93" s="143"/>
      <c r="I93" s="143"/>
      <c r="J93" s="143" t="s">
        <v>21</v>
      </c>
      <c r="K93" s="143"/>
      <c r="L93" s="186">
        <f>L94</f>
        <v>815.18</v>
      </c>
      <c r="M93" s="69">
        <f>M94</f>
        <v>806</v>
      </c>
      <c r="N93" s="69"/>
      <c r="O93" s="69"/>
      <c r="P93" s="69"/>
      <c r="Q93" s="69"/>
      <c r="R93" s="69"/>
      <c r="S93" s="69">
        <v>0</v>
      </c>
    </row>
    <row r="94" spans="1:19" ht="37.5" customHeight="1" x14ac:dyDescent="0.2">
      <c r="A94" s="13"/>
      <c r="B94" s="17" t="s">
        <v>225</v>
      </c>
      <c r="C94" s="130" t="s">
        <v>17</v>
      </c>
      <c r="D94" s="131"/>
      <c r="E94" s="130" t="s">
        <v>13</v>
      </c>
      <c r="F94" s="131"/>
      <c r="G94" s="130" t="s">
        <v>125</v>
      </c>
      <c r="H94" s="136"/>
      <c r="I94" s="131"/>
      <c r="J94" s="130" t="s">
        <v>9</v>
      </c>
      <c r="K94" s="131"/>
      <c r="L94" s="49">
        <v>815.18</v>
      </c>
      <c r="M94" s="66">
        <v>806</v>
      </c>
      <c r="N94" s="66"/>
      <c r="O94" s="66"/>
      <c r="P94" s="66"/>
      <c r="Q94" s="66"/>
      <c r="R94" s="66"/>
      <c r="S94" s="66">
        <v>0</v>
      </c>
    </row>
    <row r="95" spans="1:19" ht="21" customHeight="1" x14ac:dyDescent="0.2">
      <c r="A95" s="13"/>
      <c r="B95" s="19" t="s">
        <v>95</v>
      </c>
      <c r="C95" s="141" t="s">
        <v>17</v>
      </c>
      <c r="D95" s="141"/>
      <c r="E95" s="141" t="s">
        <v>14</v>
      </c>
      <c r="F95" s="141"/>
      <c r="G95" s="141" t="s">
        <v>26</v>
      </c>
      <c r="H95" s="141"/>
      <c r="I95" s="141"/>
      <c r="J95" s="141" t="s">
        <v>21</v>
      </c>
      <c r="K95" s="141"/>
      <c r="L95" s="46">
        <f>L96</f>
        <v>40</v>
      </c>
      <c r="M95" s="70">
        <f>M96</f>
        <v>21.48</v>
      </c>
      <c r="N95" s="70"/>
      <c r="O95" s="70"/>
      <c r="P95" s="70"/>
      <c r="Q95" s="70"/>
      <c r="R95" s="70"/>
      <c r="S95" s="70">
        <f>M95/L95*100</f>
        <v>53.7</v>
      </c>
    </row>
    <row r="96" spans="1:19" ht="21.75" customHeight="1" x14ac:dyDescent="0.2">
      <c r="A96" s="13"/>
      <c r="B96" s="17" t="s">
        <v>96</v>
      </c>
      <c r="C96" s="128" t="s">
        <v>17</v>
      </c>
      <c r="D96" s="128"/>
      <c r="E96" s="128" t="s">
        <v>14</v>
      </c>
      <c r="F96" s="128"/>
      <c r="G96" s="128" t="s">
        <v>97</v>
      </c>
      <c r="H96" s="128"/>
      <c r="I96" s="128"/>
      <c r="J96" s="128" t="s">
        <v>21</v>
      </c>
      <c r="K96" s="128"/>
      <c r="L96" s="45">
        <f>L98</f>
        <v>40</v>
      </c>
      <c r="M96" s="66">
        <f>M98</f>
        <v>21.48</v>
      </c>
      <c r="N96" s="66"/>
      <c r="O96" s="66"/>
      <c r="P96" s="66"/>
      <c r="Q96" s="66"/>
      <c r="R96" s="66"/>
      <c r="S96" s="66">
        <v>0</v>
      </c>
    </row>
    <row r="97" spans="1:19" ht="18" customHeight="1" x14ac:dyDescent="0.2">
      <c r="A97" s="13"/>
      <c r="B97" s="17" t="s">
        <v>98</v>
      </c>
      <c r="C97" s="130" t="s">
        <v>17</v>
      </c>
      <c r="D97" s="131"/>
      <c r="E97" s="130" t="s">
        <v>14</v>
      </c>
      <c r="F97" s="131"/>
      <c r="G97" s="130" t="s">
        <v>97</v>
      </c>
      <c r="H97" s="136"/>
      <c r="I97" s="131"/>
      <c r="J97" s="130" t="s">
        <v>7</v>
      </c>
      <c r="K97" s="131"/>
      <c r="L97" s="45">
        <v>0</v>
      </c>
      <c r="M97" s="66">
        <v>0</v>
      </c>
      <c r="N97" s="66"/>
      <c r="O97" s="66"/>
      <c r="P97" s="66"/>
      <c r="Q97" s="66"/>
      <c r="R97" s="66"/>
      <c r="S97" s="66">
        <v>0</v>
      </c>
    </row>
    <row r="98" spans="1:19" ht="22.5" customHeight="1" x14ac:dyDescent="0.2">
      <c r="A98" s="13"/>
      <c r="B98" s="6" t="s">
        <v>29</v>
      </c>
      <c r="C98" s="130" t="s">
        <v>17</v>
      </c>
      <c r="D98" s="131"/>
      <c r="E98" s="130" t="s">
        <v>14</v>
      </c>
      <c r="F98" s="131"/>
      <c r="G98" s="130" t="s">
        <v>97</v>
      </c>
      <c r="H98" s="136"/>
      <c r="I98" s="131"/>
      <c r="J98" s="130" t="s">
        <v>9</v>
      </c>
      <c r="K98" s="131"/>
      <c r="L98" s="45">
        <v>40</v>
      </c>
      <c r="M98" s="66">
        <v>21.48</v>
      </c>
      <c r="N98" s="66"/>
      <c r="O98" s="66"/>
      <c r="P98" s="66"/>
      <c r="Q98" s="66"/>
      <c r="R98" s="66"/>
      <c r="S98" s="66">
        <f>M98/L99*100</f>
        <v>0.2205538077362226</v>
      </c>
    </row>
    <row r="99" spans="1:19" ht="20.25" customHeight="1" x14ac:dyDescent="0.2">
      <c r="A99" s="13"/>
      <c r="B99" s="25" t="s">
        <v>67</v>
      </c>
      <c r="C99" s="132" t="s">
        <v>17</v>
      </c>
      <c r="D99" s="133"/>
      <c r="E99" s="132" t="s">
        <v>15</v>
      </c>
      <c r="F99" s="133"/>
      <c r="G99" s="132" t="s">
        <v>26</v>
      </c>
      <c r="H99" s="144"/>
      <c r="I99" s="133"/>
      <c r="J99" s="132" t="s">
        <v>21</v>
      </c>
      <c r="K99" s="133"/>
      <c r="L99" s="46">
        <f>L100</f>
        <v>9739.119999999999</v>
      </c>
      <c r="M99" s="70">
        <f>M100</f>
        <v>8935.0199999999986</v>
      </c>
      <c r="N99" s="70"/>
      <c r="O99" s="70"/>
      <c r="P99" s="70"/>
      <c r="Q99" s="70"/>
      <c r="R99" s="70"/>
      <c r="S99" s="70">
        <f t="shared" ref="S99:S112" si="4">M99/L99*100</f>
        <v>91.743607225293459</v>
      </c>
    </row>
    <row r="100" spans="1:19" ht="24" customHeight="1" x14ac:dyDescent="0.2">
      <c r="A100" s="13"/>
      <c r="B100" s="6" t="s">
        <v>67</v>
      </c>
      <c r="C100" s="137" t="s">
        <v>17</v>
      </c>
      <c r="D100" s="138"/>
      <c r="E100" s="137" t="s">
        <v>15</v>
      </c>
      <c r="F100" s="138"/>
      <c r="G100" s="137" t="s">
        <v>68</v>
      </c>
      <c r="H100" s="147"/>
      <c r="I100" s="138"/>
      <c r="J100" s="137" t="s">
        <v>21</v>
      </c>
      <c r="K100" s="138"/>
      <c r="L100" s="61">
        <f>L101+L104+L106+L108+L111+L112+L110</f>
        <v>9739.119999999999</v>
      </c>
      <c r="M100" s="66">
        <f>M101+M104+M106+M108+M111+M112+M110</f>
        <v>8935.0199999999986</v>
      </c>
      <c r="N100" s="66"/>
      <c r="O100" s="66"/>
      <c r="P100" s="66"/>
      <c r="Q100" s="66"/>
      <c r="R100" s="66"/>
      <c r="S100" s="66">
        <f t="shared" si="4"/>
        <v>91.743607225293459</v>
      </c>
    </row>
    <row r="101" spans="1:19" ht="23.25" customHeight="1" x14ac:dyDescent="0.2">
      <c r="A101" s="12"/>
      <c r="B101" s="36" t="s">
        <v>100</v>
      </c>
      <c r="C101" s="129" t="s">
        <v>17</v>
      </c>
      <c r="D101" s="129"/>
      <c r="E101" s="129" t="s">
        <v>15</v>
      </c>
      <c r="F101" s="129"/>
      <c r="G101" s="143" t="s">
        <v>99</v>
      </c>
      <c r="H101" s="143"/>
      <c r="I101" s="143"/>
      <c r="J101" s="143" t="s">
        <v>21</v>
      </c>
      <c r="K101" s="143"/>
      <c r="L101" s="44">
        <f>L102+L103</f>
        <v>3171.43</v>
      </c>
      <c r="M101" s="69">
        <f>M102+M103</f>
        <v>3033.36</v>
      </c>
      <c r="N101" s="69"/>
      <c r="O101" s="69"/>
      <c r="P101" s="69"/>
      <c r="Q101" s="69"/>
      <c r="R101" s="69"/>
      <c r="S101" s="69">
        <f t="shared" si="4"/>
        <v>95.646443402502982</v>
      </c>
    </row>
    <row r="102" spans="1:19" ht="31.5" customHeight="1" x14ac:dyDescent="0.2">
      <c r="A102" s="12"/>
      <c r="B102" s="17" t="s">
        <v>29</v>
      </c>
      <c r="C102" s="128" t="s">
        <v>17</v>
      </c>
      <c r="D102" s="128"/>
      <c r="E102" s="128" t="s">
        <v>15</v>
      </c>
      <c r="F102" s="128"/>
      <c r="G102" s="128" t="s">
        <v>99</v>
      </c>
      <c r="H102" s="128"/>
      <c r="I102" s="128"/>
      <c r="J102" s="128" t="s">
        <v>9</v>
      </c>
      <c r="K102" s="128"/>
      <c r="L102" s="45">
        <v>586.42999999999995</v>
      </c>
      <c r="M102" s="66">
        <v>583.57000000000005</v>
      </c>
      <c r="N102" s="66"/>
      <c r="O102" s="66"/>
      <c r="P102" s="66"/>
      <c r="Q102" s="66"/>
      <c r="R102" s="66"/>
      <c r="S102" s="66">
        <f t="shared" si="4"/>
        <v>99.512303258700967</v>
      </c>
    </row>
    <row r="103" spans="1:19" ht="39" customHeight="1" x14ac:dyDescent="0.2">
      <c r="A103" s="12"/>
      <c r="B103" s="17" t="s">
        <v>226</v>
      </c>
      <c r="C103" s="128" t="s">
        <v>17</v>
      </c>
      <c r="D103" s="128"/>
      <c r="E103" s="128" t="s">
        <v>15</v>
      </c>
      <c r="F103" s="128"/>
      <c r="G103" s="128" t="s">
        <v>138</v>
      </c>
      <c r="H103" s="128"/>
      <c r="I103" s="128"/>
      <c r="J103" s="128" t="s">
        <v>9</v>
      </c>
      <c r="K103" s="128"/>
      <c r="L103" s="45">
        <v>2585</v>
      </c>
      <c r="M103" s="66">
        <v>2449.79</v>
      </c>
      <c r="N103" s="66"/>
      <c r="O103" s="66"/>
      <c r="P103" s="66"/>
      <c r="Q103" s="66"/>
      <c r="R103" s="66"/>
      <c r="S103" s="66">
        <f t="shared" si="4"/>
        <v>94.769439071566737</v>
      </c>
    </row>
    <row r="104" spans="1:19" ht="15.75" x14ac:dyDescent="0.2">
      <c r="A104" s="12"/>
      <c r="B104" s="36" t="s">
        <v>101</v>
      </c>
      <c r="C104" s="143" t="s">
        <v>17</v>
      </c>
      <c r="D104" s="143"/>
      <c r="E104" s="143" t="s">
        <v>15</v>
      </c>
      <c r="F104" s="143"/>
      <c r="G104" s="143" t="s">
        <v>102</v>
      </c>
      <c r="H104" s="143"/>
      <c r="I104" s="143"/>
      <c r="J104" s="143" t="s">
        <v>21</v>
      </c>
      <c r="K104" s="143"/>
      <c r="L104" s="44">
        <f>L105</f>
        <v>50</v>
      </c>
      <c r="M104" s="69">
        <f>M105</f>
        <v>14.44</v>
      </c>
      <c r="N104" s="69"/>
      <c r="O104" s="69"/>
      <c r="P104" s="69"/>
      <c r="Q104" s="69"/>
      <c r="R104" s="69"/>
      <c r="S104" s="69">
        <f t="shared" si="4"/>
        <v>28.88</v>
      </c>
    </row>
    <row r="105" spans="1:19" ht="25.5" x14ac:dyDescent="0.2">
      <c r="A105" s="12"/>
      <c r="B105" s="17" t="s">
        <v>29</v>
      </c>
      <c r="C105" s="128" t="s">
        <v>17</v>
      </c>
      <c r="D105" s="128"/>
      <c r="E105" s="128" t="s">
        <v>15</v>
      </c>
      <c r="F105" s="128"/>
      <c r="G105" s="128" t="s">
        <v>102</v>
      </c>
      <c r="H105" s="128"/>
      <c r="I105" s="128"/>
      <c r="J105" s="128" t="s">
        <v>9</v>
      </c>
      <c r="K105" s="128"/>
      <c r="L105" s="45">
        <v>50</v>
      </c>
      <c r="M105" s="66">
        <v>14.44</v>
      </c>
      <c r="N105" s="66"/>
      <c r="O105" s="66"/>
      <c r="P105" s="66"/>
      <c r="Q105" s="66"/>
      <c r="R105" s="66"/>
      <c r="S105" s="66">
        <f t="shared" si="4"/>
        <v>28.88</v>
      </c>
    </row>
    <row r="106" spans="1:19" ht="15.75" x14ac:dyDescent="0.2">
      <c r="A106" s="12"/>
      <c r="B106" s="35" t="s">
        <v>103</v>
      </c>
      <c r="C106" s="143" t="s">
        <v>17</v>
      </c>
      <c r="D106" s="143"/>
      <c r="E106" s="143" t="s">
        <v>15</v>
      </c>
      <c r="F106" s="143"/>
      <c r="G106" s="143" t="s">
        <v>104</v>
      </c>
      <c r="H106" s="143"/>
      <c r="I106" s="143"/>
      <c r="J106" s="143" t="s">
        <v>21</v>
      </c>
      <c r="K106" s="143"/>
      <c r="L106" s="44">
        <f>L107</f>
        <v>127.13</v>
      </c>
      <c r="M106" s="69">
        <f>M107</f>
        <v>91.14</v>
      </c>
      <c r="N106" s="69"/>
      <c r="O106" s="69"/>
      <c r="P106" s="69"/>
      <c r="Q106" s="69"/>
      <c r="R106" s="69"/>
      <c r="S106" s="69">
        <f t="shared" si="4"/>
        <v>71.690395657987892</v>
      </c>
    </row>
    <row r="107" spans="1:19" ht="25.5" x14ac:dyDescent="0.2">
      <c r="A107" s="12"/>
      <c r="B107" s="17" t="s">
        <v>29</v>
      </c>
      <c r="C107" s="128" t="s">
        <v>17</v>
      </c>
      <c r="D107" s="128"/>
      <c r="E107" s="128" t="s">
        <v>15</v>
      </c>
      <c r="F107" s="128"/>
      <c r="G107" s="128" t="s">
        <v>104</v>
      </c>
      <c r="H107" s="128"/>
      <c r="I107" s="128"/>
      <c r="J107" s="128" t="s">
        <v>9</v>
      </c>
      <c r="K107" s="128"/>
      <c r="L107" s="43">
        <v>127.13</v>
      </c>
      <c r="M107" s="66">
        <v>91.14</v>
      </c>
      <c r="N107" s="66"/>
      <c r="O107" s="66"/>
      <c r="P107" s="66"/>
      <c r="Q107" s="66"/>
      <c r="R107" s="66"/>
      <c r="S107" s="66">
        <f t="shared" si="4"/>
        <v>71.690395657987892</v>
      </c>
    </row>
    <row r="108" spans="1:19" ht="31.5" customHeight="1" x14ac:dyDescent="0.2">
      <c r="A108" s="12"/>
      <c r="B108" s="24" t="s">
        <v>242</v>
      </c>
      <c r="C108" s="153" t="s">
        <v>17</v>
      </c>
      <c r="D108" s="154"/>
      <c r="E108" s="153" t="s">
        <v>15</v>
      </c>
      <c r="F108" s="154"/>
      <c r="G108" s="153" t="s">
        <v>105</v>
      </c>
      <c r="H108" s="157"/>
      <c r="I108" s="154"/>
      <c r="J108" s="153" t="s">
        <v>21</v>
      </c>
      <c r="K108" s="154"/>
      <c r="L108" s="44">
        <f>L109</f>
        <v>742.36</v>
      </c>
      <c r="M108" s="69">
        <f>M109</f>
        <v>525.78</v>
      </c>
      <c r="N108" s="69"/>
      <c r="O108" s="69"/>
      <c r="P108" s="69"/>
      <c r="Q108" s="69"/>
      <c r="R108" s="69"/>
      <c r="S108" s="69">
        <f t="shared" si="4"/>
        <v>70.825475510533963</v>
      </c>
    </row>
    <row r="109" spans="1:19" ht="34.5" customHeight="1" x14ac:dyDescent="0.2">
      <c r="A109" s="12"/>
      <c r="B109" s="17" t="s">
        <v>29</v>
      </c>
      <c r="C109" s="130" t="s">
        <v>17</v>
      </c>
      <c r="D109" s="131"/>
      <c r="E109" s="130" t="s">
        <v>15</v>
      </c>
      <c r="F109" s="131"/>
      <c r="G109" s="130" t="s">
        <v>105</v>
      </c>
      <c r="H109" s="136"/>
      <c r="I109" s="131"/>
      <c r="J109" s="130">
        <v>500</v>
      </c>
      <c r="K109" s="131"/>
      <c r="L109" s="43">
        <v>742.36</v>
      </c>
      <c r="M109" s="66">
        <v>525.78</v>
      </c>
      <c r="N109" s="66"/>
      <c r="O109" s="66"/>
      <c r="P109" s="66"/>
      <c r="Q109" s="66"/>
      <c r="R109" s="66"/>
      <c r="S109" s="66">
        <f t="shared" si="4"/>
        <v>70.825475510533963</v>
      </c>
    </row>
    <row r="110" spans="1:19" ht="50.25" customHeight="1" x14ac:dyDescent="0.2">
      <c r="A110" s="12"/>
      <c r="B110" s="183" t="s">
        <v>233</v>
      </c>
      <c r="C110" s="153" t="s">
        <v>17</v>
      </c>
      <c r="D110" s="154"/>
      <c r="E110" s="153" t="s">
        <v>15</v>
      </c>
      <c r="F110" s="154"/>
      <c r="G110" s="122" t="s">
        <v>234</v>
      </c>
      <c r="H110" s="142"/>
      <c r="I110" s="123"/>
      <c r="J110" s="122" t="s">
        <v>206</v>
      </c>
      <c r="K110" s="123"/>
      <c r="L110" s="113">
        <v>205.65</v>
      </c>
      <c r="M110" s="105">
        <v>205.65</v>
      </c>
      <c r="N110" s="105"/>
      <c r="O110" s="105"/>
      <c r="P110" s="105"/>
      <c r="Q110" s="105"/>
      <c r="R110" s="105"/>
      <c r="S110" s="105">
        <f t="shared" si="4"/>
        <v>100</v>
      </c>
    </row>
    <row r="111" spans="1:19" ht="34.5" customHeight="1" x14ac:dyDescent="0.2">
      <c r="A111" s="12"/>
      <c r="B111" s="24" t="s">
        <v>227</v>
      </c>
      <c r="C111" s="153" t="s">
        <v>17</v>
      </c>
      <c r="D111" s="154"/>
      <c r="E111" s="153" t="s">
        <v>15</v>
      </c>
      <c r="F111" s="154"/>
      <c r="G111" s="153" t="s">
        <v>200</v>
      </c>
      <c r="H111" s="157"/>
      <c r="I111" s="154"/>
      <c r="J111" s="153" t="s">
        <v>9</v>
      </c>
      <c r="K111" s="154"/>
      <c r="L111" s="187">
        <v>5374</v>
      </c>
      <c r="M111" s="105">
        <v>4996.1000000000004</v>
      </c>
      <c r="N111" s="105"/>
      <c r="O111" s="105"/>
      <c r="P111" s="105"/>
      <c r="Q111" s="105"/>
      <c r="R111" s="105"/>
      <c r="S111" s="105">
        <f t="shared" si="4"/>
        <v>92.967994045403799</v>
      </c>
    </row>
    <row r="112" spans="1:19" ht="34.5" customHeight="1" x14ac:dyDescent="0.2">
      <c r="A112" s="12"/>
      <c r="B112" s="24" t="s">
        <v>228</v>
      </c>
      <c r="C112" s="153" t="s">
        <v>17</v>
      </c>
      <c r="D112" s="154"/>
      <c r="E112" s="153" t="s">
        <v>15</v>
      </c>
      <c r="F112" s="154"/>
      <c r="G112" s="153" t="s">
        <v>208</v>
      </c>
      <c r="H112" s="157"/>
      <c r="I112" s="154"/>
      <c r="J112" s="153" t="s">
        <v>9</v>
      </c>
      <c r="K112" s="154"/>
      <c r="L112" s="44">
        <v>68.55</v>
      </c>
      <c r="M112" s="105">
        <v>68.55</v>
      </c>
      <c r="N112" s="105"/>
      <c r="O112" s="105"/>
      <c r="P112" s="105"/>
      <c r="Q112" s="105"/>
      <c r="R112" s="105"/>
      <c r="S112" s="105">
        <f t="shared" si="4"/>
        <v>100</v>
      </c>
    </row>
    <row r="113" spans="1:19" ht="15.75" customHeight="1" x14ac:dyDescent="0.2">
      <c r="A113" s="27"/>
      <c r="B113" s="26" t="s">
        <v>70</v>
      </c>
      <c r="C113" s="139" t="s">
        <v>19</v>
      </c>
      <c r="D113" s="139"/>
      <c r="E113" s="139" t="s">
        <v>18</v>
      </c>
      <c r="F113" s="139"/>
      <c r="G113" s="139" t="s">
        <v>26</v>
      </c>
      <c r="H113" s="139"/>
      <c r="I113" s="139"/>
      <c r="J113" s="139" t="s">
        <v>21</v>
      </c>
      <c r="K113" s="139"/>
      <c r="L113" s="62">
        <f>L114</f>
        <v>174.53</v>
      </c>
      <c r="M113" s="71">
        <f>M114</f>
        <v>165.51</v>
      </c>
      <c r="N113" s="71"/>
      <c r="O113" s="71"/>
      <c r="P113" s="71"/>
      <c r="Q113" s="71"/>
      <c r="R113" s="71"/>
      <c r="S113" s="71">
        <f>M113/L113*100</f>
        <v>94.831834068641484</v>
      </c>
    </row>
    <row r="114" spans="1:19" ht="20.25" customHeight="1" x14ac:dyDescent="0.2">
      <c r="A114" s="12"/>
      <c r="B114" s="35" t="s">
        <v>71</v>
      </c>
      <c r="C114" s="129" t="s">
        <v>19</v>
      </c>
      <c r="D114" s="129"/>
      <c r="E114" s="129" t="s">
        <v>19</v>
      </c>
      <c r="F114" s="129"/>
      <c r="G114" s="129" t="s">
        <v>26</v>
      </c>
      <c r="H114" s="129"/>
      <c r="I114" s="129"/>
      <c r="J114" s="129" t="s">
        <v>21</v>
      </c>
      <c r="K114" s="129"/>
      <c r="L114" s="55">
        <f>L115</f>
        <v>174.53</v>
      </c>
      <c r="M114" s="80">
        <f>M115</f>
        <v>165.51</v>
      </c>
      <c r="N114" s="69"/>
      <c r="O114" s="69"/>
      <c r="P114" s="69"/>
      <c r="Q114" s="69"/>
      <c r="R114" s="69"/>
      <c r="S114" s="80">
        <f t="shared" ref="S114:S150" si="5">M114/L114*100</f>
        <v>94.831834068641484</v>
      </c>
    </row>
    <row r="115" spans="1:19" ht="24" customHeight="1" x14ac:dyDescent="0.2">
      <c r="A115" s="12"/>
      <c r="B115" s="6" t="s">
        <v>72</v>
      </c>
      <c r="C115" s="140" t="s">
        <v>19</v>
      </c>
      <c r="D115" s="140"/>
      <c r="E115" s="140" t="s">
        <v>19</v>
      </c>
      <c r="F115" s="140"/>
      <c r="G115" s="140" t="s">
        <v>73</v>
      </c>
      <c r="H115" s="140"/>
      <c r="I115" s="140"/>
      <c r="J115" s="140" t="s">
        <v>21</v>
      </c>
      <c r="K115" s="140"/>
      <c r="L115" s="61">
        <f>L117</f>
        <v>174.53</v>
      </c>
      <c r="M115" s="66">
        <f>M116</f>
        <v>165.51</v>
      </c>
      <c r="N115" s="66"/>
      <c r="O115" s="66"/>
      <c r="P115" s="66"/>
      <c r="Q115" s="66"/>
      <c r="R115" s="66"/>
      <c r="S115" s="67">
        <f t="shared" si="5"/>
        <v>94.831834068641484</v>
      </c>
    </row>
    <row r="116" spans="1:19" ht="16.5" customHeight="1" x14ac:dyDescent="0.2">
      <c r="A116" s="12"/>
      <c r="B116" s="6" t="s">
        <v>74</v>
      </c>
      <c r="C116" s="140" t="s">
        <v>19</v>
      </c>
      <c r="D116" s="140"/>
      <c r="E116" s="140" t="s">
        <v>19</v>
      </c>
      <c r="F116" s="140"/>
      <c r="G116" s="140" t="s">
        <v>75</v>
      </c>
      <c r="H116" s="140"/>
      <c r="I116" s="140"/>
      <c r="J116" s="140" t="s">
        <v>21</v>
      </c>
      <c r="K116" s="140"/>
      <c r="L116" s="61">
        <f>L117</f>
        <v>174.53</v>
      </c>
      <c r="M116" s="66">
        <f>M117</f>
        <v>165.51</v>
      </c>
      <c r="N116" s="66"/>
      <c r="O116" s="66"/>
      <c r="P116" s="66"/>
      <c r="Q116" s="66"/>
      <c r="R116" s="66"/>
      <c r="S116" s="67">
        <f t="shared" si="5"/>
        <v>94.831834068641484</v>
      </c>
    </row>
    <row r="117" spans="1:19" ht="26.25" customHeight="1" x14ac:dyDescent="0.2">
      <c r="A117" s="12"/>
      <c r="B117" s="17" t="s">
        <v>114</v>
      </c>
      <c r="C117" s="128" t="s">
        <v>19</v>
      </c>
      <c r="D117" s="128"/>
      <c r="E117" s="128" t="s">
        <v>19</v>
      </c>
      <c r="F117" s="128"/>
      <c r="G117" s="128" t="s">
        <v>75</v>
      </c>
      <c r="H117" s="128"/>
      <c r="I117" s="128"/>
      <c r="J117" s="128">
        <v>500</v>
      </c>
      <c r="K117" s="128"/>
      <c r="L117" s="43">
        <v>174.53</v>
      </c>
      <c r="M117" s="66">
        <v>165.51</v>
      </c>
      <c r="N117" s="66"/>
      <c r="O117" s="66"/>
      <c r="P117" s="66"/>
      <c r="Q117" s="66"/>
      <c r="R117" s="66"/>
      <c r="S117" s="67">
        <f t="shared" si="5"/>
        <v>94.831834068641484</v>
      </c>
    </row>
    <row r="118" spans="1:19" ht="15.75" x14ac:dyDescent="0.2">
      <c r="A118" s="37"/>
      <c r="B118" s="22" t="s">
        <v>183</v>
      </c>
      <c r="C118" s="139" t="s">
        <v>20</v>
      </c>
      <c r="D118" s="139"/>
      <c r="E118" s="139" t="s">
        <v>18</v>
      </c>
      <c r="F118" s="139"/>
      <c r="G118" s="139" t="s">
        <v>26</v>
      </c>
      <c r="H118" s="139"/>
      <c r="I118" s="139"/>
      <c r="J118" s="139" t="s">
        <v>21</v>
      </c>
      <c r="K118" s="139"/>
      <c r="L118" s="62">
        <f t="shared" ref="L118:M121" si="6">L119</f>
        <v>485</v>
      </c>
      <c r="M118" s="71">
        <f t="shared" si="6"/>
        <v>482.64</v>
      </c>
      <c r="N118" s="66"/>
      <c r="O118" s="66"/>
      <c r="P118" s="66"/>
      <c r="Q118" s="66"/>
      <c r="R118" s="66"/>
      <c r="S118" s="71">
        <f t="shared" si="5"/>
        <v>99.513402061855672</v>
      </c>
    </row>
    <row r="119" spans="1:19" ht="25.5" x14ac:dyDescent="0.2">
      <c r="A119" s="12"/>
      <c r="B119" s="19" t="s">
        <v>80</v>
      </c>
      <c r="C119" s="132" t="s">
        <v>20</v>
      </c>
      <c r="D119" s="133"/>
      <c r="E119" s="132" t="s">
        <v>13</v>
      </c>
      <c r="F119" s="133"/>
      <c r="G119" s="132" t="s">
        <v>26</v>
      </c>
      <c r="H119" s="144"/>
      <c r="I119" s="133"/>
      <c r="J119" s="132" t="s">
        <v>21</v>
      </c>
      <c r="K119" s="133"/>
      <c r="L119" s="50">
        <f>L120</f>
        <v>485</v>
      </c>
      <c r="M119" s="70">
        <f>M120</f>
        <v>482.64</v>
      </c>
      <c r="N119" s="81"/>
      <c r="O119" s="81"/>
      <c r="P119" s="81"/>
      <c r="Q119" s="81"/>
      <c r="R119" s="81"/>
      <c r="S119" s="70">
        <f t="shared" si="5"/>
        <v>99.513402061855672</v>
      </c>
    </row>
    <row r="120" spans="1:19" ht="25.5" customHeight="1" x14ac:dyDescent="0.2">
      <c r="A120" s="12"/>
      <c r="B120" s="108" t="s">
        <v>231</v>
      </c>
      <c r="C120" s="122" t="s">
        <v>20</v>
      </c>
      <c r="D120" s="123"/>
      <c r="E120" s="122" t="s">
        <v>13</v>
      </c>
      <c r="F120" s="123"/>
      <c r="G120" s="122" t="s">
        <v>243</v>
      </c>
      <c r="H120" s="142"/>
      <c r="I120" s="123"/>
      <c r="J120" s="122" t="s">
        <v>21</v>
      </c>
      <c r="K120" s="123"/>
      <c r="L120" s="190">
        <f t="shared" si="6"/>
        <v>485</v>
      </c>
      <c r="M120" s="105">
        <f t="shared" si="6"/>
        <v>482.64</v>
      </c>
      <c r="N120" s="105"/>
      <c r="O120" s="105"/>
      <c r="P120" s="105"/>
      <c r="Q120" s="105"/>
      <c r="R120" s="105"/>
      <c r="S120" s="105">
        <f t="shared" si="5"/>
        <v>99.513402061855672</v>
      </c>
    </row>
    <row r="121" spans="1:19" ht="25.5" customHeight="1" x14ac:dyDescent="0.2">
      <c r="A121" s="12"/>
      <c r="B121" s="6" t="s">
        <v>231</v>
      </c>
      <c r="C121" s="137" t="s">
        <v>20</v>
      </c>
      <c r="D121" s="138"/>
      <c r="E121" s="137" t="s">
        <v>13</v>
      </c>
      <c r="F121" s="138"/>
      <c r="G121" s="137" t="s">
        <v>201</v>
      </c>
      <c r="H121" s="147"/>
      <c r="I121" s="138"/>
      <c r="J121" s="137" t="s">
        <v>9</v>
      </c>
      <c r="K121" s="138"/>
      <c r="L121" s="76">
        <f t="shared" si="6"/>
        <v>485</v>
      </c>
      <c r="M121" s="66">
        <f t="shared" si="6"/>
        <v>482.64</v>
      </c>
      <c r="N121" s="66"/>
      <c r="O121" s="66"/>
      <c r="P121" s="66"/>
      <c r="Q121" s="66"/>
      <c r="R121" s="66"/>
      <c r="S121" s="67">
        <f t="shared" si="5"/>
        <v>99.513402061855672</v>
      </c>
    </row>
    <row r="122" spans="1:19" ht="25.5" customHeight="1" x14ac:dyDescent="0.2">
      <c r="A122" s="12"/>
      <c r="B122" s="20" t="s">
        <v>29</v>
      </c>
      <c r="C122" s="137" t="s">
        <v>20</v>
      </c>
      <c r="D122" s="138"/>
      <c r="E122" s="137" t="s">
        <v>13</v>
      </c>
      <c r="F122" s="138"/>
      <c r="G122" s="137" t="s">
        <v>201</v>
      </c>
      <c r="H122" s="147"/>
      <c r="I122" s="138"/>
      <c r="J122" s="137" t="s">
        <v>9</v>
      </c>
      <c r="K122" s="138"/>
      <c r="L122" s="76">
        <v>485</v>
      </c>
      <c r="M122" s="66">
        <v>482.64</v>
      </c>
      <c r="N122" s="66"/>
      <c r="O122" s="66"/>
      <c r="P122" s="66"/>
      <c r="Q122" s="66"/>
      <c r="R122" s="66"/>
      <c r="S122" s="67">
        <f t="shared" si="5"/>
        <v>99.513402061855672</v>
      </c>
    </row>
    <row r="123" spans="1:19" ht="15.75" x14ac:dyDescent="0.2">
      <c r="A123" s="38"/>
      <c r="B123" s="22" t="s">
        <v>150</v>
      </c>
      <c r="C123" s="139" t="s">
        <v>0</v>
      </c>
      <c r="D123" s="139"/>
      <c r="E123" s="139" t="s">
        <v>18</v>
      </c>
      <c r="F123" s="139"/>
      <c r="G123" s="139" t="s">
        <v>26</v>
      </c>
      <c r="H123" s="139"/>
      <c r="I123" s="139"/>
      <c r="J123" s="139" t="s">
        <v>21</v>
      </c>
      <c r="K123" s="139"/>
      <c r="L123" s="77">
        <f>L124</f>
        <v>382.02</v>
      </c>
      <c r="M123" s="71">
        <f>M124</f>
        <v>376.24</v>
      </c>
      <c r="N123" s="66"/>
      <c r="O123" s="66"/>
      <c r="P123" s="66"/>
      <c r="Q123" s="66"/>
      <c r="R123" s="66"/>
      <c r="S123" s="71">
        <f t="shared" si="5"/>
        <v>98.486990209936664</v>
      </c>
    </row>
    <row r="124" spans="1:19" ht="15.75" x14ac:dyDescent="0.2">
      <c r="A124" s="12"/>
      <c r="B124" s="72" t="s">
        <v>151</v>
      </c>
      <c r="C124" s="132" t="s">
        <v>0</v>
      </c>
      <c r="D124" s="133"/>
      <c r="E124" s="132" t="s">
        <v>13</v>
      </c>
      <c r="F124" s="133"/>
      <c r="G124" s="132" t="s">
        <v>26</v>
      </c>
      <c r="H124" s="144"/>
      <c r="I124" s="133"/>
      <c r="J124" s="132" t="s">
        <v>21</v>
      </c>
      <c r="K124" s="133"/>
      <c r="L124" s="93">
        <f>L125</f>
        <v>382.02</v>
      </c>
      <c r="M124" s="70">
        <f>M125</f>
        <v>376.24</v>
      </c>
      <c r="N124" s="81"/>
      <c r="O124" s="81"/>
      <c r="P124" s="81"/>
      <c r="Q124" s="81"/>
      <c r="R124" s="81"/>
      <c r="S124" s="70">
        <f t="shared" si="5"/>
        <v>98.486990209936664</v>
      </c>
    </row>
    <row r="125" spans="1:19" ht="25.5" x14ac:dyDescent="0.2">
      <c r="A125" s="12"/>
      <c r="B125" s="20" t="s">
        <v>152</v>
      </c>
      <c r="C125" s="155" t="s">
        <v>0</v>
      </c>
      <c r="D125" s="156"/>
      <c r="E125" s="155" t="s">
        <v>13</v>
      </c>
      <c r="F125" s="156"/>
      <c r="G125" s="130" t="s">
        <v>153</v>
      </c>
      <c r="H125" s="136"/>
      <c r="I125" s="131"/>
      <c r="J125" s="130" t="s">
        <v>155</v>
      </c>
      <c r="K125" s="131"/>
      <c r="L125" s="78">
        <v>382.02</v>
      </c>
      <c r="M125" s="66">
        <v>376.24</v>
      </c>
      <c r="N125" s="66"/>
      <c r="O125" s="66"/>
      <c r="P125" s="66"/>
      <c r="Q125" s="66"/>
      <c r="R125" s="66"/>
      <c r="S125" s="67">
        <f t="shared" si="5"/>
        <v>98.486990209936664</v>
      </c>
    </row>
    <row r="126" spans="1:19" ht="15.75" x14ac:dyDescent="0.2">
      <c r="A126" s="27"/>
      <c r="B126" s="22" t="s">
        <v>158</v>
      </c>
      <c r="C126" s="139" t="s">
        <v>159</v>
      </c>
      <c r="D126" s="139"/>
      <c r="E126" s="139" t="s">
        <v>18</v>
      </c>
      <c r="F126" s="139"/>
      <c r="G126" s="139" t="s">
        <v>26</v>
      </c>
      <c r="H126" s="139"/>
      <c r="I126" s="139"/>
      <c r="J126" s="139" t="s">
        <v>21</v>
      </c>
      <c r="K126" s="139"/>
      <c r="L126" s="77">
        <f t="shared" ref="L126:M129" si="7">L127</f>
        <v>52.72</v>
      </c>
      <c r="M126" s="71">
        <f t="shared" si="7"/>
        <v>52.45</v>
      </c>
      <c r="N126" s="66"/>
      <c r="O126" s="66"/>
      <c r="P126" s="66"/>
      <c r="Q126" s="66"/>
      <c r="R126" s="66"/>
      <c r="S126" s="71">
        <f t="shared" si="5"/>
        <v>99.487860394537194</v>
      </c>
    </row>
    <row r="127" spans="1:19" ht="15.75" x14ac:dyDescent="0.2">
      <c r="A127" s="12"/>
      <c r="B127" s="72" t="s">
        <v>111</v>
      </c>
      <c r="C127" s="132" t="s">
        <v>159</v>
      </c>
      <c r="D127" s="133"/>
      <c r="E127" s="132" t="s">
        <v>14</v>
      </c>
      <c r="F127" s="133"/>
      <c r="G127" s="132" t="s">
        <v>26</v>
      </c>
      <c r="H127" s="144"/>
      <c r="I127" s="133"/>
      <c r="J127" s="132" t="s">
        <v>21</v>
      </c>
      <c r="K127" s="133"/>
      <c r="L127" s="93">
        <f t="shared" si="7"/>
        <v>52.72</v>
      </c>
      <c r="M127" s="70">
        <f t="shared" si="7"/>
        <v>52.45</v>
      </c>
      <c r="N127" s="81"/>
      <c r="O127" s="81"/>
      <c r="P127" s="81"/>
      <c r="Q127" s="81"/>
      <c r="R127" s="81"/>
      <c r="S127" s="70">
        <f t="shared" si="5"/>
        <v>99.487860394537194</v>
      </c>
    </row>
    <row r="128" spans="1:19" ht="25.5" x14ac:dyDescent="0.2">
      <c r="A128" s="12"/>
      <c r="B128" s="7" t="s">
        <v>112</v>
      </c>
      <c r="C128" s="137" t="s">
        <v>159</v>
      </c>
      <c r="D128" s="138"/>
      <c r="E128" s="137" t="s">
        <v>14</v>
      </c>
      <c r="F128" s="138"/>
      <c r="G128" s="137" t="s">
        <v>81</v>
      </c>
      <c r="H128" s="147"/>
      <c r="I128" s="138"/>
      <c r="J128" s="137" t="s">
        <v>21</v>
      </c>
      <c r="K128" s="138"/>
      <c r="L128" s="76">
        <f t="shared" si="7"/>
        <v>52.72</v>
      </c>
      <c r="M128" s="66">
        <f t="shared" si="7"/>
        <v>52.45</v>
      </c>
      <c r="N128" s="66"/>
      <c r="O128" s="66"/>
      <c r="P128" s="66"/>
      <c r="Q128" s="66"/>
      <c r="R128" s="66"/>
      <c r="S128" s="67">
        <f t="shared" si="5"/>
        <v>99.487860394537194</v>
      </c>
    </row>
    <row r="129" spans="1:19" ht="25.5" x14ac:dyDescent="0.2">
      <c r="A129" s="12"/>
      <c r="B129" s="20" t="s">
        <v>113</v>
      </c>
      <c r="C129" s="155" t="s">
        <v>159</v>
      </c>
      <c r="D129" s="156"/>
      <c r="E129" s="155" t="s">
        <v>14</v>
      </c>
      <c r="F129" s="156"/>
      <c r="G129" s="155" t="s">
        <v>82</v>
      </c>
      <c r="H129" s="158"/>
      <c r="I129" s="156"/>
      <c r="J129" s="155" t="s">
        <v>21</v>
      </c>
      <c r="K129" s="156"/>
      <c r="L129" s="78">
        <f t="shared" si="7"/>
        <v>52.72</v>
      </c>
      <c r="M129" s="66">
        <f t="shared" si="7"/>
        <v>52.45</v>
      </c>
      <c r="N129" s="66"/>
      <c r="O129" s="66"/>
      <c r="P129" s="66"/>
      <c r="Q129" s="66"/>
      <c r="R129" s="66"/>
      <c r="S129" s="67">
        <f t="shared" si="5"/>
        <v>99.487860394537194</v>
      </c>
    </row>
    <row r="130" spans="1:19" ht="25.5" x14ac:dyDescent="0.2">
      <c r="A130" s="12"/>
      <c r="B130" s="17" t="s">
        <v>29</v>
      </c>
      <c r="C130" s="130" t="s">
        <v>159</v>
      </c>
      <c r="D130" s="131"/>
      <c r="E130" s="130" t="s">
        <v>14</v>
      </c>
      <c r="F130" s="131"/>
      <c r="G130" s="130" t="s">
        <v>82</v>
      </c>
      <c r="H130" s="136"/>
      <c r="I130" s="131"/>
      <c r="J130" s="130" t="s">
        <v>9</v>
      </c>
      <c r="K130" s="131"/>
      <c r="L130" s="92">
        <v>52.72</v>
      </c>
      <c r="M130" s="66">
        <v>52.45</v>
      </c>
      <c r="N130" s="66"/>
      <c r="O130" s="66"/>
      <c r="P130" s="66"/>
      <c r="Q130" s="66"/>
      <c r="R130" s="66"/>
      <c r="S130" s="67">
        <f t="shared" si="5"/>
        <v>99.487860394537194</v>
      </c>
    </row>
    <row r="131" spans="1:19" ht="31.5" x14ac:dyDescent="0.2">
      <c r="A131" s="37" t="s">
        <v>84</v>
      </c>
      <c r="B131" s="89" t="s">
        <v>189</v>
      </c>
      <c r="C131" s="175" t="s">
        <v>18</v>
      </c>
      <c r="D131" s="175"/>
      <c r="E131" s="175" t="s">
        <v>18</v>
      </c>
      <c r="F131" s="175"/>
      <c r="G131" s="178" t="s">
        <v>26</v>
      </c>
      <c r="H131" s="179"/>
      <c r="I131" s="180"/>
      <c r="J131" s="175" t="s">
        <v>21</v>
      </c>
      <c r="K131" s="175"/>
      <c r="L131" s="90">
        <f>L132+L136+L146</f>
        <v>6783.0099999999993</v>
      </c>
      <c r="M131" s="85">
        <f>M132+M136+M146</f>
        <v>6621.01</v>
      </c>
      <c r="N131" s="86"/>
      <c r="O131" s="86"/>
      <c r="P131" s="86"/>
      <c r="Q131" s="86"/>
      <c r="R131" s="86"/>
      <c r="S131" s="85">
        <f t="shared" si="5"/>
        <v>97.611679770485381</v>
      </c>
    </row>
    <row r="132" spans="1:19" ht="15.75" x14ac:dyDescent="0.2">
      <c r="A132" s="37"/>
      <c r="B132" s="26" t="s">
        <v>70</v>
      </c>
      <c r="C132" s="139" t="s">
        <v>19</v>
      </c>
      <c r="D132" s="139"/>
      <c r="E132" s="139" t="s">
        <v>18</v>
      </c>
      <c r="F132" s="139"/>
      <c r="G132" s="139" t="s">
        <v>26</v>
      </c>
      <c r="H132" s="139"/>
      <c r="I132" s="139"/>
      <c r="J132" s="139" t="s">
        <v>21</v>
      </c>
      <c r="K132" s="139"/>
      <c r="L132" s="62">
        <f>L133+L135</f>
        <v>167.45</v>
      </c>
      <c r="M132" s="71">
        <f>M133+M135</f>
        <v>167.45</v>
      </c>
      <c r="N132" s="79"/>
      <c r="O132" s="79"/>
      <c r="P132" s="79"/>
      <c r="Q132" s="79"/>
      <c r="R132" s="79"/>
      <c r="S132" s="71">
        <f t="shared" si="5"/>
        <v>100</v>
      </c>
    </row>
    <row r="133" spans="1:19" ht="27" customHeight="1" x14ac:dyDescent="0.2">
      <c r="A133" s="37"/>
      <c r="B133" s="117" t="s">
        <v>72</v>
      </c>
      <c r="C133" s="191" t="s">
        <v>19</v>
      </c>
      <c r="D133" s="191"/>
      <c r="E133" s="191" t="s">
        <v>19</v>
      </c>
      <c r="F133" s="191"/>
      <c r="G133" s="191" t="s">
        <v>73</v>
      </c>
      <c r="H133" s="191"/>
      <c r="I133" s="191"/>
      <c r="J133" s="191" t="s">
        <v>21</v>
      </c>
      <c r="K133" s="191"/>
      <c r="L133" s="118">
        <f>L134</f>
        <v>117.45</v>
      </c>
      <c r="M133" s="104">
        <f>M134</f>
        <v>117.45</v>
      </c>
      <c r="N133" s="104"/>
      <c r="O133" s="104"/>
      <c r="P133" s="104"/>
      <c r="Q133" s="104"/>
      <c r="R133" s="104"/>
      <c r="S133" s="104">
        <f t="shared" si="5"/>
        <v>100</v>
      </c>
    </row>
    <row r="134" spans="1:19" ht="15.75" customHeight="1" x14ac:dyDescent="0.2">
      <c r="A134" s="37"/>
      <c r="B134" s="6" t="s">
        <v>45</v>
      </c>
      <c r="C134" s="140" t="s">
        <v>19</v>
      </c>
      <c r="D134" s="140"/>
      <c r="E134" s="140" t="s">
        <v>19</v>
      </c>
      <c r="F134" s="140"/>
      <c r="G134" s="140" t="s">
        <v>187</v>
      </c>
      <c r="H134" s="140"/>
      <c r="I134" s="140"/>
      <c r="J134" s="140" t="s">
        <v>11</v>
      </c>
      <c r="K134" s="140"/>
      <c r="L134" s="43">
        <v>117.45</v>
      </c>
      <c r="M134" s="66">
        <v>117.45</v>
      </c>
      <c r="N134" s="66"/>
      <c r="O134" s="66"/>
      <c r="P134" s="66"/>
      <c r="Q134" s="66"/>
      <c r="R134" s="66"/>
      <c r="S134" s="67">
        <f t="shared" si="5"/>
        <v>100</v>
      </c>
    </row>
    <row r="135" spans="1:19" ht="28.5" customHeight="1" x14ac:dyDescent="0.2">
      <c r="A135" s="37"/>
      <c r="B135" s="6" t="s">
        <v>229</v>
      </c>
      <c r="C135" s="140" t="s">
        <v>19</v>
      </c>
      <c r="D135" s="140"/>
      <c r="E135" s="140" t="s">
        <v>19</v>
      </c>
      <c r="F135" s="140"/>
      <c r="G135" s="140" t="s">
        <v>188</v>
      </c>
      <c r="H135" s="140"/>
      <c r="I135" s="140"/>
      <c r="J135" s="140" t="s">
        <v>11</v>
      </c>
      <c r="K135" s="140"/>
      <c r="L135" s="43">
        <v>50</v>
      </c>
      <c r="M135" s="66">
        <v>50</v>
      </c>
      <c r="N135" s="66"/>
      <c r="O135" s="66"/>
      <c r="P135" s="66"/>
      <c r="Q135" s="66"/>
      <c r="R135" s="66"/>
      <c r="S135" s="67">
        <f t="shared" si="5"/>
        <v>100</v>
      </c>
    </row>
    <row r="136" spans="1:19" x14ac:dyDescent="0.2">
      <c r="A136" s="32"/>
      <c r="B136" s="96" t="s">
        <v>77</v>
      </c>
      <c r="C136" s="150" t="s">
        <v>20</v>
      </c>
      <c r="D136" s="151"/>
      <c r="E136" s="150" t="s">
        <v>13</v>
      </c>
      <c r="F136" s="151"/>
      <c r="G136" s="150" t="s">
        <v>26</v>
      </c>
      <c r="H136" s="152"/>
      <c r="I136" s="151"/>
      <c r="J136" s="150" t="s">
        <v>21</v>
      </c>
      <c r="K136" s="151"/>
      <c r="L136" s="62">
        <f>L137+L140+L145+L143+L144</f>
        <v>6023.1799999999994</v>
      </c>
      <c r="M136" s="71">
        <f>M137+M140+M145+M143+M144</f>
        <v>5863.46</v>
      </c>
      <c r="N136" s="66"/>
      <c r="O136" s="66"/>
      <c r="P136" s="66"/>
      <c r="Q136" s="66"/>
      <c r="R136" s="66"/>
      <c r="S136" s="71">
        <f t="shared" si="5"/>
        <v>97.348244614970838</v>
      </c>
    </row>
    <row r="137" spans="1:19" ht="41.25" x14ac:dyDescent="0.2">
      <c r="A137" s="12"/>
      <c r="B137" s="19" t="s">
        <v>191</v>
      </c>
      <c r="C137" s="132" t="s">
        <v>20</v>
      </c>
      <c r="D137" s="133"/>
      <c r="E137" s="132" t="s">
        <v>13</v>
      </c>
      <c r="F137" s="133"/>
      <c r="G137" s="132" t="s">
        <v>107</v>
      </c>
      <c r="H137" s="144"/>
      <c r="I137" s="133"/>
      <c r="J137" s="132" t="s">
        <v>21</v>
      </c>
      <c r="K137" s="133"/>
      <c r="L137" s="46">
        <f>L138</f>
        <v>4613.4399999999996</v>
      </c>
      <c r="M137" s="70">
        <f>M138</f>
        <v>4457.51</v>
      </c>
      <c r="N137" s="70"/>
      <c r="O137" s="70"/>
      <c r="P137" s="70"/>
      <c r="Q137" s="70"/>
      <c r="R137" s="70"/>
      <c r="S137" s="70">
        <f t="shared" si="5"/>
        <v>96.620092599015067</v>
      </c>
    </row>
    <row r="138" spans="1:19" ht="25.5" x14ac:dyDescent="0.2">
      <c r="A138" s="12"/>
      <c r="B138" s="20" t="s">
        <v>119</v>
      </c>
      <c r="C138" s="137" t="s">
        <v>20</v>
      </c>
      <c r="D138" s="138"/>
      <c r="E138" s="137" t="s">
        <v>13</v>
      </c>
      <c r="F138" s="138"/>
      <c r="G138" s="137" t="s">
        <v>108</v>
      </c>
      <c r="H138" s="147"/>
      <c r="I138" s="138"/>
      <c r="J138" s="137" t="s">
        <v>21</v>
      </c>
      <c r="K138" s="138"/>
      <c r="L138" s="61">
        <f>L139</f>
        <v>4613.4399999999996</v>
      </c>
      <c r="M138" s="66">
        <f>M139</f>
        <v>4457.51</v>
      </c>
      <c r="N138" s="66"/>
      <c r="O138" s="66"/>
      <c r="P138" s="66"/>
      <c r="Q138" s="66"/>
      <c r="R138" s="66"/>
      <c r="S138" s="67">
        <f t="shared" si="5"/>
        <v>96.620092599015067</v>
      </c>
    </row>
    <row r="139" spans="1:19" ht="15.75" x14ac:dyDescent="0.2">
      <c r="A139" s="12"/>
      <c r="B139" s="17" t="s">
        <v>45</v>
      </c>
      <c r="C139" s="130" t="s">
        <v>20</v>
      </c>
      <c r="D139" s="131"/>
      <c r="E139" s="130" t="s">
        <v>13</v>
      </c>
      <c r="F139" s="131"/>
      <c r="G139" s="130" t="s">
        <v>108</v>
      </c>
      <c r="H139" s="136"/>
      <c r="I139" s="131"/>
      <c r="J139" s="130" t="s">
        <v>11</v>
      </c>
      <c r="K139" s="131"/>
      <c r="L139" s="43">
        <v>4613.4399999999996</v>
      </c>
      <c r="M139" s="66">
        <v>4457.51</v>
      </c>
      <c r="N139" s="66"/>
      <c r="O139" s="66"/>
      <c r="P139" s="66"/>
      <c r="Q139" s="66"/>
      <c r="R139" s="66"/>
      <c r="S139" s="67">
        <f t="shared" si="5"/>
        <v>96.620092599015067</v>
      </c>
    </row>
    <row r="140" spans="1:19" ht="15.75" x14ac:dyDescent="0.2">
      <c r="A140" s="12"/>
      <c r="B140" s="25" t="s">
        <v>109</v>
      </c>
      <c r="C140" s="132" t="s">
        <v>20</v>
      </c>
      <c r="D140" s="133"/>
      <c r="E140" s="132" t="s">
        <v>13</v>
      </c>
      <c r="F140" s="133"/>
      <c r="G140" s="132" t="s">
        <v>78</v>
      </c>
      <c r="H140" s="144"/>
      <c r="I140" s="133"/>
      <c r="J140" s="132" t="s">
        <v>21</v>
      </c>
      <c r="K140" s="133"/>
      <c r="L140" s="93">
        <f>L141</f>
        <v>774.54</v>
      </c>
      <c r="M140" s="70">
        <f>M141</f>
        <v>774.5</v>
      </c>
      <c r="N140" s="70"/>
      <c r="O140" s="70"/>
      <c r="P140" s="70"/>
      <c r="Q140" s="70"/>
      <c r="R140" s="70"/>
      <c r="S140" s="70">
        <f t="shared" si="5"/>
        <v>99.994835644382476</v>
      </c>
    </row>
    <row r="141" spans="1:19" ht="25.5" x14ac:dyDescent="0.2">
      <c r="A141" s="12"/>
      <c r="B141" s="20" t="s">
        <v>46</v>
      </c>
      <c r="C141" s="137" t="s">
        <v>20</v>
      </c>
      <c r="D141" s="138"/>
      <c r="E141" s="137" t="s">
        <v>13</v>
      </c>
      <c r="F141" s="138"/>
      <c r="G141" s="137" t="s">
        <v>79</v>
      </c>
      <c r="H141" s="147"/>
      <c r="I141" s="138"/>
      <c r="J141" s="137" t="s">
        <v>21</v>
      </c>
      <c r="K141" s="138"/>
      <c r="L141" s="78">
        <f>L142</f>
        <v>774.54</v>
      </c>
      <c r="M141" s="66">
        <f>M142</f>
        <v>774.5</v>
      </c>
      <c r="N141" s="66"/>
      <c r="O141" s="66"/>
      <c r="P141" s="66"/>
      <c r="Q141" s="66"/>
      <c r="R141" s="66"/>
      <c r="S141" s="67">
        <f t="shared" si="5"/>
        <v>99.994835644382476</v>
      </c>
    </row>
    <row r="142" spans="1:19" ht="15.75" x14ac:dyDescent="0.2">
      <c r="A142" s="12"/>
      <c r="B142" s="17" t="s">
        <v>45</v>
      </c>
      <c r="C142" s="130" t="s">
        <v>20</v>
      </c>
      <c r="D142" s="131"/>
      <c r="E142" s="130" t="s">
        <v>13</v>
      </c>
      <c r="F142" s="131"/>
      <c r="G142" s="130" t="s">
        <v>79</v>
      </c>
      <c r="H142" s="136"/>
      <c r="I142" s="131"/>
      <c r="J142" s="130" t="s">
        <v>11</v>
      </c>
      <c r="K142" s="131"/>
      <c r="L142" s="64">
        <v>774.54</v>
      </c>
      <c r="M142" s="66">
        <v>774.5</v>
      </c>
      <c r="N142" s="66"/>
      <c r="O142" s="66"/>
      <c r="P142" s="66"/>
      <c r="Q142" s="66"/>
      <c r="R142" s="66"/>
      <c r="S142" s="67">
        <f t="shared" si="5"/>
        <v>99.994835644382476</v>
      </c>
    </row>
    <row r="143" spans="1:19" ht="25.5" x14ac:dyDescent="0.2">
      <c r="A143" s="12"/>
      <c r="B143" s="117" t="s">
        <v>45</v>
      </c>
      <c r="C143" s="176" t="s">
        <v>20</v>
      </c>
      <c r="D143" s="177"/>
      <c r="E143" s="176" t="s">
        <v>13</v>
      </c>
      <c r="F143" s="177"/>
      <c r="G143" s="176" t="s">
        <v>209</v>
      </c>
      <c r="H143" s="181"/>
      <c r="I143" s="177"/>
      <c r="J143" s="176" t="s">
        <v>11</v>
      </c>
      <c r="K143" s="177"/>
      <c r="L143" s="118">
        <v>495.2</v>
      </c>
      <c r="M143" s="104">
        <v>495.2</v>
      </c>
      <c r="N143" s="104"/>
      <c r="O143" s="104"/>
      <c r="P143" s="104"/>
      <c r="Q143" s="104"/>
      <c r="R143" s="104"/>
      <c r="S143" s="104">
        <f t="shared" si="5"/>
        <v>100</v>
      </c>
    </row>
    <row r="144" spans="1:19" ht="25.5" x14ac:dyDescent="0.2">
      <c r="A144" s="12"/>
      <c r="B144" s="117" t="s">
        <v>45</v>
      </c>
      <c r="C144" s="176" t="s">
        <v>20</v>
      </c>
      <c r="D144" s="177"/>
      <c r="E144" s="176" t="s">
        <v>13</v>
      </c>
      <c r="F144" s="177"/>
      <c r="G144" s="176" t="s">
        <v>210</v>
      </c>
      <c r="H144" s="181"/>
      <c r="I144" s="177"/>
      <c r="J144" s="176" t="s">
        <v>11</v>
      </c>
      <c r="K144" s="177"/>
      <c r="L144" s="119">
        <v>90</v>
      </c>
      <c r="M144" s="104">
        <v>90</v>
      </c>
      <c r="N144" s="104"/>
      <c r="O144" s="104"/>
      <c r="P144" s="104"/>
      <c r="Q144" s="104"/>
      <c r="R144" s="104"/>
      <c r="S144" s="104">
        <f t="shared" si="5"/>
        <v>100</v>
      </c>
    </row>
    <row r="145" spans="1:21" ht="51" x14ac:dyDescent="0.2">
      <c r="A145" s="12"/>
      <c r="B145" s="19" t="s">
        <v>230</v>
      </c>
      <c r="C145" s="132" t="s">
        <v>20</v>
      </c>
      <c r="D145" s="133"/>
      <c r="E145" s="132" t="s">
        <v>13</v>
      </c>
      <c r="F145" s="133"/>
      <c r="G145" s="132" t="s">
        <v>148</v>
      </c>
      <c r="H145" s="144"/>
      <c r="I145" s="133"/>
      <c r="J145" s="132" t="s">
        <v>11</v>
      </c>
      <c r="K145" s="133"/>
      <c r="L145" s="50">
        <v>50</v>
      </c>
      <c r="M145" s="70">
        <v>46.25</v>
      </c>
      <c r="N145" s="81"/>
      <c r="O145" s="81"/>
      <c r="P145" s="81"/>
      <c r="Q145" s="81"/>
      <c r="R145" s="81"/>
      <c r="S145" s="70">
        <f t="shared" si="5"/>
        <v>92.5</v>
      </c>
    </row>
    <row r="146" spans="1:21" ht="15.75" x14ac:dyDescent="0.2">
      <c r="A146" s="40"/>
      <c r="B146" s="22" t="s">
        <v>158</v>
      </c>
      <c r="C146" s="139" t="s">
        <v>159</v>
      </c>
      <c r="D146" s="139"/>
      <c r="E146" s="139" t="s">
        <v>18</v>
      </c>
      <c r="F146" s="139"/>
      <c r="G146" s="139" t="s">
        <v>26</v>
      </c>
      <c r="H146" s="139"/>
      <c r="I146" s="139"/>
      <c r="J146" s="139" t="s">
        <v>21</v>
      </c>
      <c r="K146" s="139"/>
      <c r="L146" s="53">
        <f>L147</f>
        <v>592.38</v>
      </c>
      <c r="M146" s="71">
        <f>M147</f>
        <v>590.1</v>
      </c>
      <c r="N146" s="79"/>
      <c r="O146" s="79"/>
      <c r="P146" s="79"/>
      <c r="Q146" s="79"/>
      <c r="R146" s="79"/>
      <c r="S146" s="71">
        <f t="shared" si="5"/>
        <v>99.615111921401805</v>
      </c>
      <c r="U146" s="120"/>
    </row>
    <row r="147" spans="1:21" ht="15.75" x14ac:dyDescent="0.2">
      <c r="A147" s="40"/>
      <c r="B147" s="193" t="s">
        <v>111</v>
      </c>
      <c r="C147" s="176" t="s">
        <v>159</v>
      </c>
      <c r="D147" s="177"/>
      <c r="E147" s="176" t="s">
        <v>14</v>
      </c>
      <c r="F147" s="177"/>
      <c r="G147" s="176" t="s">
        <v>26</v>
      </c>
      <c r="H147" s="181"/>
      <c r="I147" s="177"/>
      <c r="J147" s="176" t="s">
        <v>21</v>
      </c>
      <c r="K147" s="177"/>
      <c r="L147" s="119">
        <f>L148+L149</f>
        <v>592.38</v>
      </c>
      <c r="M147" s="104">
        <f>M148+M149</f>
        <v>590.1</v>
      </c>
      <c r="N147" s="192"/>
      <c r="O147" s="192"/>
      <c r="P147" s="192"/>
      <c r="Q147" s="192"/>
      <c r="R147" s="192"/>
      <c r="S147" s="104">
        <f t="shared" si="5"/>
        <v>99.615111921401805</v>
      </c>
    </row>
    <row r="148" spans="1:21" ht="15.75" x14ac:dyDescent="0.2">
      <c r="A148" s="40"/>
      <c r="B148" s="17" t="s">
        <v>45</v>
      </c>
      <c r="C148" s="130" t="s">
        <v>159</v>
      </c>
      <c r="D148" s="131"/>
      <c r="E148" s="130" t="s">
        <v>14</v>
      </c>
      <c r="F148" s="131"/>
      <c r="G148" s="130" t="s">
        <v>82</v>
      </c>
      <c r="H148" s="136"/>
      <c r="I148" s="131"/>
      <c r="J148" s="130" t="s">
        <v>11</v>
      </c>
      <c r="K148" s="131"/>
      <c r="L148" s="64">
        <v>471.76</v>
      </c>
      <c r="M148" s="66">
        <v>469.52</v>
      </c>
      <c r="N148" s="66"/>
      <c r="O148" s="66"/>
      <c r="P148" s="66"/>
      <c r="Q148" s="66"/>
      <c r="R148" s="66"/>
      <c r="S148" s="67">
        <f t="shared" si="5"/>
        <v>99.525182296082747</v>
      </c>
    </row>
    <row r="149" spans="1:21" ht="25.5" x14ac:dyDescent="0.2">
      <c r="A149" s="40"/>
      <c r="B149" s="17" t="s">
        <v>232</v>
      </c>
      <c r="C149" s="130" t="s">
        <v>159</v>
      </c>
      <c r="D149" s="131"/>
      <c r="E149" s="130" t="s">
        <v>14</v>
      </c>
      <c r="F149" s="131"/>
      <c r="G149" s="130" t="s">
        <v>175</v>
      </c>
      <c r="H149" s="136"/>
      <c r="I149" s="131"/>
      <c r="J149" s="130" t="s">
        <v>11</v>
      </c>
      <c r="K149" s="131"/>
      <c r="L149" s="64">
        <v>120.62</v>
      </c>
      <c r="M149" s="66">
        <v>120.58</v>
      </c>
      <c r="N149" s="66"/>
      <c r="O149" s="66"/>
      <c r="P149" s="66"/>
      <c r="Q149" s="66"/>
      <c r="R149" s="66"/>
      <c r="S149" s="67">
        <f t="shared" si="5"/>
        <v>99.966838003647823</v>
      </c>
    </row>
    <row r="150" spans="1:21" ht="16.5" thickBot="1" x14ac:dyDescent="0.25">
      <c r="A150" s="33"/>
      <c r="B150" s="84" t="s">
        <v>2</v>
      </c>
      <c r="C150" s="167"/>
      <c r="D150" s="167"/>
      <c r="E150" s="167"/>
      <c r="F150" s="167"/>
      <c r="G150" s="167"/>
      <c r="H150" s="167"/>
      <c r="I150" s="167"/>
      <c r="J150" s="167"/>
      <c r="K150" s="167"/>
      <c r="L150" s="91">
        <f>L12+L131</f>
        <v>61033.099999999991</v>
      </c>
      <c r="M150" s="106">
        <f>M131+M12</f>
        <v>58082.13</v>
      </c>
      <c r="N150" s="86"/>
      <c r="O150" s="86"/>
      <c r="P150" s="86"/>
      <c r="Q150" s="86"/>
      <c r="R150" s="86"/>
      <c r="S150" s="85">
        <f t="shared" si="5"/>
        <v>95.164967861701285</v>
      </c>
    </row>
    <row r="151" spans="1:21" x14ac:dyDescent="0.2">
      <c r="B151" s="39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21" x14ac:dyDescent="0.2">
      <c r="B152" s="30" t="s">
        <v>192</v>
      </c>
    </row>
    <row r="156" spans="1:21" x14ac:dyDescent="0.2">
      <c r="B156" s="29"/>
    </row>
    <row r="158" spans="1:21" x14ac:dyDescent="0.2">
      <c r="B158" s="34"/>
    </row>
  </sheetData>
  <mergeCells count="563">
    <mergeCell ref="E71:F71"/>
    <mergeCell ref="G71:I71"/>
    <mergeCell ref="J71:K71"/>
    <mergeCell ref="C72:D72"/>
    <mergeCell ref="E72:F72"/>
    <mergeCell ref="G72:I72"/>
    <mergeCell ref="J72:K72"/>
    <mergeCell ref="C110:D110"/>
    <mergeCell ref="E110:F110"/>
    <mergeCell ref="G110:I110"/>
    <mergeCell ref="J110:K110"/>
    <mergeCell ref="E74:F74"/>
    <mergeCell ref="G74:I74"/>
    <mergeCell ref="C75:D75"/>
    <mergeCell ref="E75:F75"/>
    <mergeCell ref="G75:I75"/>
    <mergeCell ref="J74:K74"/>
    <mergeCell ref="J75:K75"/>
    <mergeCell ref="C112:D112"/>
    <mergeCell ref="E112:F112"/>
    <mergeCell ref="G112:I112"/>
    <mergeCell ref="J112:K112"/>
    <mergeCell ref="E82:F82"/>
    <mergeCell ref="E83:F83"/>
    <mergeCell ref="E104:F104"/>
    <mergeCell ref="C104:D104"/>
    <mergeCell ref="E91:F91"/>
    <mergeCell ref="C101:D101"/>
    <mergeCell ref="C102:D102"/>
    <mergeCell ref="E89:F89"/>
    <mergeCell ref="E100:F100"/>
    <mergeCell ref="E90:F90"/>
    <mergeCell ref="E98:F98"/>
    <mergeCell ref="E96:F96"/>
    <mergeCell ref="E99:F99"/>
    <mergeCell ref="E12:F12"/>
    <mergeCell ref="C12:D12"/>
    <mergeCell ref="C13:D13"/>
    <mergeCell ref="E13:F13"/>
    <mergeCell ref="G73:I73"/>
    <mergeCell ref="J73:K73"/>
    <mergeCell ref="C111:D111"/>
    <mergeCell ref="E111:F111"/>
    <mergeCell ref="G111:I111"/>
    <mergeCell ref="J111:K111"/>
    <mergeCell ref="E14:F14"/>
    <mergeCell ref="C14:D14"/>
    <mergeCell ref="G14:I14"/>
    <mergeCell ref="C17:D17"/>
    <mergeCell ref="C21:D21"/>
    <mergeCell ref="E22:F22"/>
    <mergeCell ref="G32:I32"/>
    <mergeCell ref="C32:D32"/>
    <mergeCell ref="E31:F31"/>
    <mergeCell ref="C29:D29"/>
    <mergeCell ref="A3:B3"/>
    <mergeCell ref="C11:D11"/>
    <mergeCell ref="E11:F11"/>
    <mergeCell ref="A5:L5"/>
    <mergeCell ref="G11:I11"/>
    <mergeCell ref="J11:K11"/>
    <mergeCell ref="C41:D41"/>
    <mergeCell ref="C42:D42"/>
    <mergeCell ref="C33:D33"/>
    <mergeCell ref="G35:I35"/>
    <mergeCell ref="J12:K12"/>
    <mergeCell ref="G12:I12"/>
    <mergeCell ref="E39:F39"/>
    <mergeCell ref="E32:F32"/>
    <mergeCell ref="E15:F15"/>
    <mergeCell ref="G15:I15"/>
    <mergeCell ref="C20:D20"/>
    <mergeCell ref="C39:D39"/>
    <mergeCell ref="C31:D31"/>
    <mergeCell ref="C25:D25"/>
    <mergeCell ref="C34:D34"/>
    <mergeCell ref="A6:L8"/>
    <mergeCell ref="C22:D22"/>
    <mergeCell ref="E19:F19"/>
    <mergeCell ref="J30:K30"/>
    <mergeCell ref="E20:F20"/>
    <mergeCell ref="E24:F24"/>
    <mergeCell ref="E23:F23"/>
    <mergeCell ref="E26:F26"/>
    <mergeCell ref="E17:F17"/>
    <mergeCell ref="E25:F25"/>
    <mergeCell ref="C27:D27"/>
    <mergeCell ref="C15:D15"/>
    <mergeCell ref="C28:D28"/>
    <mergeCell ref="C16:D16"/>
    <mergeCell ref="C19:D19"/>
    <mergeCell ref="C18:D18"/>
    <mergeCell ref="C23:D23"/>
    <mergeCell ref="C26:D26"/>
    <mergeCell ref="E16:F16"/>
    <mergeCell ref="C24:D24"/>
    <mergeCell ref="J13:K13"/>
    <mergeCell ref="G13:I13"/>
    <mergeCell ref="J16:K16"/>
    <mergeCell ref="J17:K17"/>
    <mergeCell ref="G29:I29"/>
    <mergeCell ref="J19:K19"/>
    <mergeCell ref="J20:K20"/>
    <mergeCell ref="G19:I19"/>
    <mergeCell ref="J26:K26"/>
    <mergeCell ref="J14:K14"/>
    <mergeCell ref="G28:I28"/>
    <mergeCell ref="G27:I27"/>
    <mergeCell ref="G26:I26"/>
    <mergeCell ref="J15:K15"/>
    <mergeCell ref="J29:K29"/>
    <mergeCell ref="J27:K27"/>
    <mergeCell ref="G16:I16"/>
    <mergeCell ref="G24:I24"/>
    <mergeCell ref="G23:I23"/>
    <mergeCell ref="G20:I20"/>
    <mergeCell ref="G17:I17"/>
    <mergeCell ref="C46:D46"/>
    <mergeCell ref="C47:D47"/>
    <mergeCell ref="J41:K41"/>
    <mergeCell ref="E42:F42"/>
    <mergeCell ref="E45:F45"/>
    <mergeCell ref="E44:F44"/>
    <mergeCell ref="G41:I41"/>
    <mergeCell ref="E41:F41"/>
    <mergeCell ref="G31:I31"/>
    <mergeCell ref="E35:F35"/>
    <mergeCell ref="G34:I34"/>
    <mergeCell ref="G43:I43"/>
    <mergeCell ref="J43:K43"/>
    <mergeCell ref="J36:K36"/>
    <mergeCell ref="J34:K34"/>
    <mergeCell ref="G40:I40"/>
    <mergeCell ref="J31:K31"/>
    <mergeCell ref="J33:K33"/>
    <mergeCell ref="E33:F33"/>
    <mergeCell ref="C40:D40"/>
    <mergeCell ref="C35:D35"/>
    <mergeCell ref="J32:K32"/>
    <mergeCell ref="C43:D43"/>
    <mergeCell ref="C37:D37"/>
    <mergeCell ref="G36:I36"/>
    <mergeCell ref="E30:F30"/>
    <mergeCell ref="E34:F34"/>
    <mergeCell ref="C30:D30"/>
    <mergeCell ref="E37:F37"/>
    <mergeCell ref="G37:I37"/>
    <mergeCell ref="C38:D38"/>
    <mergeCell ref="E38:F38"/>
    <mergeCell ref="G38:I38"/>
    <mergeCell ref="J37:K37"/>
    <mergeCell ref="J38:K38"/>
    <mergeCell ref="E55:F55"/>
    <mergeCell ref="C53:D53"/>
    <mergeCell ref="C51:D51"/>
    <mergeCell ref="J35:K35"/>
    <mergeCell ref="J40:K40"/>
    <mergeCell ref="E49:F49"/>
    <mergeCell ref="E48:F48"/>
    <mergeCell ref="G39:I39"/>
    <mergeCell ref="J42:K42"/>
    <mergeCell ref="J45:K45"/>
    <mergeCell ref="J49:K49"/>
    <mergeCell ref="J44:K44"/>
    <mergeCell ref="J47:K47"/>
    <mergeCell ref="C45:D45"/>
    <mergeCell ref="C48:D48"/>
    <mergeCell ref="C44:D44"/>
    <mergeCell ref="C52:D52"/>
    <mergeCell ref="C50:D50"/>
    <mergeCell ref="C49:D49"/>
    <mergeCell ref="E50:F50"/>
    <mergeCell ref="E40:F40"/>
    <mergeCell ref="E36:F36"/>
    <mergeCell ref="E46:F46"/>
    <mergeCell ref="C36:D36"/>
    <mergeCell ref="C54:D54"/>
    <mergeCell ref="C55:D55"/>
    <mergeCell ref="C57:D57"/>
    <mergeCell ref="C56:D56"/>
    <mergeCell ref="C62:D62"/>
    <mergeCell ref="C64:D64"/>
    <mergeCell ref="C58:D58"/>
    <mergeCell ref="C86:D86"/>
    <mergeCell ref="C69:D69"/>
    <mergeCell ref="C80:D80"/>
    <mergeCell ref="C70:D70"/>
    <mergeCell ref="C77:D77"/>
    <mergeCell ref="C76:D76"/>
    <mergeCell ref="C66:D66"/>
    <mergeCell ref="C65:D65"/>
    <mergeCell ref="C63:D63"/>
    <mergeCell ref="C67:D67"/>
    <mergeCell ref="C74:D74"/>
    <mergeCell ref="C82:D82"/>
    <mergeCell ref="C71:D71"/>
    <mergeCell ref="E56:F56"/>
    <mergeCell ref="C103:D103"/>
    <mergeCell ref="E101:F101"/>
    <mergeCell ref="C83:D83"/>
    <mergeCell ref="C87:D87"/>
    <mergeCell ref="C90:D90"/>
    <mergeCell ref="C61:D61"/>
    <mergeCell ref="C60:D60"/>
    <mergeCell ref="C59:D59"/>
    <mergeCell ref="C81:D81"/>
    <mergeCell ref="C79:D79"/>
    <mergeCell ref="E57:F57"/>
    <mergeCell ref="C73:D73"/>
    <mergeCell ref="E73:F73"/>
    <mergeCell ref="C68:D68"/>
    <mergeCell ref="E79:F79"/>
    <mergeCell ref="C78:D78"/>
    <mergeCell ref="E58:F58"/>
    <mergeCell ref="C98:D98"/>
    <mergeCell ref="E97:F97"/>
    <mergeCell ref="C93:D93"/>
    <mergeCell ref="C95:D95"/>
    <mergeCell ref="E103:F103"/>
    <mergeCell ref="C100:D100"/>
    <mergeCell ref="C84:D84"/>
    <mergeCell ref="C92:D92"/>
    <mergeCell ref="C85:D85"/>
    <mergeCell ref="C91:D91"/>
    <mergeCell ref="C94:D94"/>
    <mergeCell ref="E93:F93"/>
    <mergeCell ref="E92:F92"/>
    <mergeCell ref="E87:F87"/>
    <mergeCell ref="E95:F95"/>
    <mergeCell ref="E88:F88"/>
    <mergeCell ref="E94:F94"/>
    <mergeCell ref="C99:D99"/>
    <mergeCell ref="C96:D96"/>
    <mergeCell ref="C105:D105"/>
    <mergeCell ref="C115:D115"/>
    <mergeCell ref="E105:F105"/>
    <mergeCell ref="E106:F106"/>
    <mergeCell ref="C114:D114"/>
    <mergeCell ref="C108:D108"/>
    <mergeCell ref="C106:D106"/>
    <mergeCell ref="C109:D109"/>
    <mergeCell ref="C107:D107"/>
    <mergeCell ref="E113:F113"/>
    <mergeCell ref="E114:F114"/>
    <mergeCell ref="C116:D116"/>
    <mergeCell ref="E107:F107"/>
    <mergeCell ref="E108:F108"/>
    <mergeCell ref="E109:F109"/>
    <mergeCell ref="C113:D113"/>
    <mergeCell ref="E115:F115"/>
    <mergeCell ref="C117:D117"/>
    <mergeCell ref="E116:F116"/>
    <mergeCell ref="E117:F117"/>
    <mergeCell ref="C124:D124"/>
    <mergeCell ref="C126:D126"/>
    <mergeCell ref="E125:F125"/>
    <mergeCell ref="G129:I129"/>
    <mergeCell ref="G128:I128"/>
    <mergeCell ref="G130:I130"/>
    <mergeCell ref="G126:I126"/>
    <mergeCell ref="C119:D119"/>
    <mergeCell ref="C118:D118"/>
    <mergeCell ref="C120:D120"/>
    <mergeCell ref="C121:D121"/>
    <mergeCell ref="E118:F118"/>
    <mergeCell ref="C127:D127"/>
    <mergeCell ref="C125:D125"/>
    <mergeCell ref="E126:F126"/>
    <mergeCell ref="E123:F123"/>
    <mergeCell ref="E121:F121"/>
    <mergeCell ref="E124:F124"/>
    <mergeCell ref="E119:F119"/>
    <mergeCell ref="C123:D123"/>
    <mergeCell ref="C122:D122"/>
    <mergeCell ref="E122:F122"/>
    <mergeCell ref="E120:F120"/>
    <mergeCell ref="E128:F128"/>
    <mergeCell ref="C131:D131"/>
    <mergeCell ref="C130:D130"/>
    <mergeCell ref="E131:F131"/>
    <mergeCell ref="E130:F130"/>
    <mergeCell ref="C128:D128"/>
    <mergeCell ref="C129:D129"/>
    <mergeCell ref="E129:F129"/>
    <mergeCell ref="G125:I125"/>
    <mergeCell ref="E127:F127"/>
    <mergeCell ref="C132:D132"/>
    <mergeCell ref="C133:D133"/>
    <mergeCell ref="G134:I134"/>
    <mergeCell ref="C134:D134"/>
    <mergeCell ref="J136:K136"/>
    <mergeCell ref="J132:K132"/>
    <mergeCell ref="J133:K133"/>
    <mergeCell ref="E137:F137"/>
    <mergeCell ref="C137:D137"/>
    <mergeCell ref="G132:I132"/>
    <mergeCell ref="G136:I136"/>
    <mergeCell ref="E136:F136"/>
    <mergeCell ref="C136:D136"/>
    <mergeCell ref="G137:I137"/>
    <mergeCell ref="C149:D149"/>
    <mergeCell ref="E148:F148"/>
    <mergeCell ref="E140:F140"/>
    <mergeCell ref="E142:F142"/>
    <mergeCell ref="C141:D141"/>
    <mergeCell ref="C142:D142"/>
    <mergeCell ref="E133:F133"/>
    <mergeCell ref="G135:I135"/>
    <mergeCell ref="E135:F135"/>
    <mergeCell ref="C145:D145"/>
    <mergeCell ref="E139:F139"/>
    <mergeCell ref="G138:I138"/>
    <mergeCell ref="G133:I133"/>
    <mergeCell ref="E134:F134"/>
    <mergeCell ref="C143:D143"/>
    <mergeCell ref="E143:F143"/>
    <mergeCell ref="G143:I143"/>
    <mergeCell ref="C144:D144"/>
    <mergeCell ref="E144:F144"/>
    <mergeCell ref="G144:I144"/>
    <mergeCell ref="C140:D140"/>
    <mergeCell ref="C147:D147"/>
    <mergeCell ref="C148:D148"/>
    <mergeCell ref="E147:F147"/>
    <mergeCell ref="G131:I131"/>
    <mergeCell ref="J127:K127"/>
    <mergeCell ref="J126:K126"/>
    <mergeCell ref="J134:K134"/>
    <mergeCell ref="J125:K125"/>
    <mergeCell ref="J121:K121"/>
    <mergeCell ref="J114:K114"/>
    <mergeCell ref="G113:I113"/>
    <mergeCell ref="G122:I122"/>
    <mergeCell ref="G124:I124"/>
    <mergeCell ref="G114:I114"/>
    <mergeCell ref="J115:K115"/>
    <mergeCell ref="J117:K117"/>
    <mergeCell ref="G117:I117"/>
    <mergeCell ref="G120:I120"/>
    <mergeCell ref="G121:I121"/>
    <mergeCell ref="J118:K118"/>
    <mergeCell ref="G149:I149"/>
    <mergeCell ref="G123:I123"/>
    <mergeCell ref="J150:K150"/>
    <mergeCell ref="G150:I150"/>
    <mergeCell ref="J147:K147"/>
    <mergeCell ref="J148:K148"/>
    <mergeCell ref="G148:I148"/>
    <mergeCell ref="G141:I141"/>
    <mergeCell ref="G91:I91"/>
    <mergeCell ref="G147:I147"/>
    <mergeCell ref="G104:I104"/>
    <mergeCell ref="G103:I103"/>
    <mergeCell ref="G116:I116"/>
    <mergeCell ref="J120:K120"/>
    <mergeCell ref="G119:I119"/>
    <mergeCell ref="J116:K116"/>
    <mergeCell ref="J128:K128"/>
    <mergeCell ref="J137:K137"/>
    <mergeCell ref="J143:K143"/>
    <mergeCell ref="J144:K144"/>
    <mergeCell ref="J95:K95"/>
    <mergeCell ref="J113:K113"/>
    <mergeCell ref="G115:I115"/>
    <mergeCell ref="G118:I118"/>
    <mergeCell ref="G55:I55"/>
    <mergeCell ref="G52:I52"/>
    <mergeCell ref="G53:I53"/>
    <mergeCell ref="G49:I49"/>
    <mergeCell ref="C150:D150"/>
    <mergeCell ref="G85:I85"/>
    <mergeCell ref="G100:I100"/>
    <mergeCell ref="G101:I101"/>
    <mergeCell ref="G109:I109"/>
    <mergeCell ref="C135:D135"/>
    <mergeCell ref="E150:F150"/>
    <mergeCell ref="E145:F145"/>
    <mergeCell ref="C89:D89"/>
    <mergeCell ref="C88:D88"/>
    <mergeCell ref="C97:D97"/>
    <mergeCell ref="E102:F102"/>
    <mergeCell ref="E141:F141"/>
    <mergeCell ref="E146:F146"/>
    <mergeCell ref="C138:D138"/>
    <mergeCell ref="E138:F138"/>
    <mergeCell ref="C139:D139"/>
    <mergeCell ref="E132:F132"/>
    <mergeCell ref="E149:F149"/>
    <mergeCell ref="C146:D146"/>
    <mergeCell ref="G22:I22"/>
    <mergeCell ref="G47:I47"/>
    <mergeCell ref="G30:I30"/>
    <mergeCell ref="E47:F47"/>
    <mergeCell ref="E27:F27"/>
    <mergeCell ref="E54:F54"/>
    <mergeCell ref="E51:F51"/>
    <mergeCell ref="E52:F52"/>
    <mergeCell ref="E18:F18"/>
    <mergeCell ref="E53:F53"/>
    <mergeCell ref="E28:F28"/>
    <mergeCell ref="E29:F29"/>
    <mergeCell ref="E21:F21"/>
    <mergeCell ref="G50:I50"/>
    <mergeCell ref="J55:K55"/>
    <mergeCell ref="G54:I54"/>
    <mergeCell ref="G59:I59"/>
    <mergeCell ref="J22:K22"/>
    <mergeCell ref="J23:K23"/>
    <mergeCell ref="J18:K18"/>
    <mergeCell ref="G21:I21"/>
    <mergeCell ref="G18:I18"/>
    <mergeCell ref="G25:I25"/>
    <mergeCell ref="J39:K39"/>
    <mergeCell ref="G46:I46"/>
    <mergeCell ref="G33:I33"/>
    <mergeCell ref="G42:I42"/>
    <mergeCell ref="G44:I44"/>
    <mergeCell ref="J46:K46"/>
    <mergeCell ref="G45:I45"/>
    <mergeCell ref="J28:K28"/>
    <mergeCell ref="J24:K24"/>
    <mergeCell ref="J25:K25"/>
    <mergeCell ref="J21:K21"/>
    <mergeCell ref="G48:I48"/>
    <mergeCell ref="J50:K50"/>
    <mergeCell ref="J52:K52"/>
    <mergeCell ref="J48:K48"/>
    <mergeCell ref="G82:I82"/>
    <mergeCell ref="E85:F85"/>
    <mergeCell ref="E84:F84"/>
    <mergeCell ref="E86:F86"/>
    <mergeCell ref="E80:F80"/>
    <mergeCell ref="J59:K59"/>
    <mergeCell ref="G63:I63"/>
    <mergeCell ref="G60:I60"/>
    <mergeCell ref="G51:I51"/>
    <mergeCell ref="J51:K51"/>
    <mergeCell ref="G61:I61"/>
    <mergeCell ref="J60:K60"/>
    <mergeCell ref="J63:K63"/>
    <mergeCell ref="G57:I57"/>
    <mergeCell ref="J57:K57"/>
    <mergeCell ref="J61:K61"/>
    <mergeCell ref="J58:K58"/>
    <mergeCell ref="J62:K62"/>
    <mergeCell ref="G56:I56"/>
    <mergeCell ref="J53:K53"/>
    <mergeCell ref="J54:K54"/>
    <mergeCell ref="G58:I58"/>
    <mergeCell ref="G62:I62"/>
    <mergeCell ref="J56:K56"/>
    <mergeCell ref="E59:F59"/>
    <mergeCell ref="G83:I83"/>
    <mergeCell ref="G80:I80"/>
    <mergeCell ref="G65:I65"/>
    <mergeCell ref="G66:I66"/>
    <mergeCell ref="E60:F60"/>
    <mergeCell ref="E65:F65"/>
    <mergeCell ref="E66:F66"/>
    <mergeCell ref="G69:I69"/>
    <mergeCell ref="E81:F81"/>
    <mergeCell ref="G81:I81"/>
    <mergeCell ref="G76:I76"/>
    <mergeCell ref="E76:F76"/>
    <mergeCell ref="E64:F64"/>
    <mergeCell ref="G64:I64"/>
    <mergeCell ref="G78:I78"/>
    <mergeCell ref="G68:I68"/>
    <mergeCell ref="G70:I70"/>
    <mergeCell ref="G79:I79"/>
    <mergeCell ref="G77:I77"/>
    <mergeCell ref="E62:F62"/>
    <mergeCell ref="E77:F77"/>
    <mergeCell ref="E78:F78"/>
    <mergeCell ref="J68:K68"/>
    <mergeCell ref="J64:K64"/>
    <mergeCell ref="E63:F63"/>
    <mergeCell ref="E68:F68"/>
    <mergeCell ref="J69:K69"/>
    <mergeCell ref="J70:K70"/>
    <mergeCell ref="E69:F69"/>
    <mergeCell ref="E70:F70"/>
    <mergeCell ref="E61:F61"/>
    <mergeCell ref="J66:K66"/>
    <mergeCell ref="J65:K65"/>
    <mergeCell ref="E67:F67"/>
    <mergeCell ref="G67:I67"/>
    <mergeCell ref="J67:K67"/>
    <mergeCell ref="J76:K76"/>
    <mergeCell ref="J78:K78"/>
    <mergeCell ref="J77:K77"/>
    <mergeCell ref="J82:K82"/>
    <mergeCell ref="J79:K79"/>
    <mergeCell ref="J80:K80"/>
    <mergeCell ref="J81:K81"/>
    <mergeCell ref="J91:K91"/>
    <mergeCell ref="J84:K84"/>
    <mergeCell ref="J88:K88"/>
    <mergeCell ref="J90:K90"/>
    <mergeCell ref="J89:K89"/>
    <mergeCell ref="J96:K96"/>
    <mergeCell ref="G96:I96"/>
    <mergeCell ref="G95:I95"/>
    <mergeCell ref="J94:K94"/>
    <mergeCell ref="G94:I94"/>
    <mergeCell ref="J83:K83"/>
    <mergeCell ref="J87:K87"/>
    <mergeCell ref="J86:K86"/>
    <mergeCell ref="J85:K85"/>
    <mergeCell ref="G88:I88"/>
    <mergeCell ref="G92:I92"/>
    <mergeCell ref="G93:I93"/>
    <mergeCell ref="G84:I84"/>
    <mergeCell ref="J92:K92"/>
    <mergeCell ref="G90:I90"/>
    <mergeCell ref="J93:K93"/>
    <mergeCell ref="G89:I89"/>
    <mergeCell ref="G86:I86"/>
    <mergeCell ref="G87:I87"/>
    <mergeCell ref="G105:I105"/>
    <mergeCell ref="G102:I102"/>
    <mergeCell ref="J105:K105"/>
    <mergeCell ref="J107:K107"/>
    <mergeCell ref="G99:I99"/>
    <mergeCell ref="G98:I98"/>
    <mergeCell ref="G97:I97"/>
    <mergeCell ref="J100:K100"/>
    <mergeCell ref="J98:K98"/>
    <mergeCell ref="J99:K99"/>
    <mergeCell ref="J97:K97"/>
    <mergeCell ref="J104:K104"/>
    <mergeCell ref="J131:K131"/>
    <mergeCell ref="J130:K130"/>
    <mergeCell ref="J122:K122"/>
    <mergeCell ref="J123:K123"/>
    <mergeCell ref="J119:K119"/>
    <mergeCell ref="J124:K124"/>
    <mergeCell ref="J102:K102"/>
    <mergeCell ref="J103:K103"/>
    <mergeCell ref="D2:L2"/>
    <mergeCell ref="J149:K149"/>
    <mergeCell ref="J140:K140"/>
    <mergeCell ref="G140:I140"/>
    <mergeCell ref="G139:I139"/>
    <mergeCell ref="J139:K139"/>
    <mergeCell ref="G142:I142"/>
    <mergeCell ref="J145:K145"/>
    <mergeCell ref="J141:K141"/>
    <mergeCell ref="J142:K142"/>
    <mergeCell ref="G145:I145"/>
    <mergeCell ref="J146:K146"/>
    <mergeCell ref="G146:I146"/>
    <mergeCell ref="J129:K129"/>
    <mergeCell ref="J138:K138"/>
    <mergeCell ref="J135:K135"/>
    <mergeCell ref="G127:I127"/>
    <mergeCell ref="J101:K101"/>
    <mergeCell ref="J109:K109"/>
    <mergeCell ref="G108:I108"/>
    <mergeCell ref="G107:I107"/>
    <mergeCell ref="G106:I106"/>
    <mergeCell ref="J108:K108"/>
    <mergeCell ref="J106:K106"/>
  </mergeCells>
  <phoneticPr fontId="7" type="noConversion"/>
  <pageMargins left="0.19685039370078741" right="0" top="0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Пр.6.1.Распр. бюдж. 01.01.14.</vt:lpstr>
      <vt:lpstr>Пр.7. Вед. стр. 01.01.14.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user</cp:lastModifiedBy>
  <cp:lastPrinted>2014-03-12T11:39:34Z</cp:lastPrinted>
  <dcterms:created xsi:type="dcterms:W3CDTF">2007-10-30T20:38:49Z</dcterms:created>
  <dcterms:modified xsi:type="dcterms:W3CDTF">2014-03-12T13:25:28Z</dcterms:modified>
</cp:coreProperties>
</file>