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0" windowWidth="9600" windowHeight="1200" activeTab="0"/>
  </bookViews>
  <sheets>
    <sheet name="Пр.1" sheetId="1" r:id="rId1"/>
    <sheet name="Пр.2" sheetId="2" r:id="rId2"/>
    <sheet name="Пр.6" sheetId="3" r:id="rId3"/>
    <sheet name="Пр.10" sheetId="4" r:id="rId4"/>
  </sheets>
  <definedNames>
    <definedName name="_xlnm._FilterDatabase" localSheetId="2" hidden="1">'Пр.6'!$A$11:$D$42</definedName>
    <definedName name="_xlnm.Print_Titles" localSheetId="0">'Пр.1'!$10:$10</definedName>
    <definedName name="_xlnm.Print_Titles" localSheetId="1">'Пр.2'!$10:$10</definedName>
  </definedNames>
  <calcPr fullCalcOnLoad="1"/>
</workbook>
</file>

<file path=xl/sharedStrings.xml><?xml version="1.0" encoding="utf-8"?>
<sst xmlns="http://schemas.openxmlformats.org/spreadsheetml/2006/main" count="428" uniqueCount="278">
  <si>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</si>
  <si>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</si>
  <si>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</si>
  <si>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</si>
  <si>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Волховского муниципального района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</si>
  <si>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</si>
  <si>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</si>
  <si>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</si>
  <si>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</si>
  <si>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</si>
  <si>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</si>
  <si>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</si>
  <si>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</si>
  <si>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</si>
  <si>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</si>
  <si>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</si>
  <si>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</si>
  <si>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</si>
  <si>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</si>
  <si>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</si>
  <si>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</si>
  <si>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</si>
  <si>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</si>
  <si>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</si>
  <si>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</si>
  <si>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</si>
  <si>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</si>
  <si>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</si>
  <si>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</si>
  <si>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</si>
  <si>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</si>
  <si>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</si>
  <si>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</si>
  <si>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</si>
  <si>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</si>
  <si>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</si>
  <si>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</si>
  <si>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</si>
  <si>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</si>
  <si>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</si>
  <si>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</si>
  <si>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</si>
  <si>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</si>
  <si>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</si>
  <si>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</si>
  <si>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</si>
  <si>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</si>
  <si>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</si>
  <si>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</si>
  <si>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</si>
  <si>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</si>
  <si>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</si>
  <si>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ВСЕГО РАСХОДОВ </t>
  </si>
  <si>
    <t>Иные межбюджетные трансферты</t>
  </si>
  <si>
    <t>Код бюджетной классификации</t>
  </si>
  <si>
    <t>Наименование показателя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</si>
  <si>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</si>
  <si>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</si>
  <si>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</si>
  <si>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</si>
  <si>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</si>
  <si>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</si>
  <si>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</si>
  <si>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</si>
  <si>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</si>
  <si>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</si>
  <si>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</si>
  <si>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</si>
  <si>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</si>
  <si>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</si>
  <si>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</si>
  <si>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</si>
  <si>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</si>
  <si>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</si>
  <si>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</si>
  <si>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</si>
  <si>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</si>
  <si>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 xml:space="preserve"> 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</si>
  <si>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</si>
  <si>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</si>
  <si>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</si>
  <si>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</si>
  <si>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</si>
  <si>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</si>
  <si>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 xml:space="preserve">1 14 06000 00 0000 430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</si>
  <si>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</si>
  <si>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</si>
  <si>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</si>
  <si>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</si>
  <si>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 ДОХОДОВ</t>
  </si>
  <si>
    <t xml:space="preserve">1 16 00000 00 0000 000 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</si>
  <si>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</si>
  <si>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</si>
  <si>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1 16 51000 02 0000 140 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</si>
  <si>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</si>
  <si>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</si>
  <si>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</si>
  <si>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городских поселений, либо в связи с уклонением от заключения таких контрактов или иных договоров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</si>
  <si>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</si>
  <si>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</si>
  <si>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Сумма                            (тысяч рублей)</t>
  </si>
  <si>
    <t>000 01 02 00 00 00 0000 000</t>
  </si>
  <si>
    <t>Кредиты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</si>
  <si>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</si>
  <si>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</si>
  <si>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</si>
  <si>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</si>
  <si>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ВСЕГО ИСТОЧНИКОВ ФИНАНСИРОВАНИЯ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</si>
  <si>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</si>
  <si>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</si>
  <si>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</si>
  <si>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</si>
  <si>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Субсидии бюджетам бюджетной системы Российской Федерации (межбюджетные субсидии)</t>
  </si>
  <si>
    <t xml:space="preserve"> 01 00 00 00 00 0000 000</t>
  </si>
  <si>
    <t>ИСТОЧНИКИ ВНУТРЕННЕГО ФИНАНСИРОВАНИЯ ДЕФИЦИТОВ БЮДЖЕТОВ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</si>
  <si>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2017 год</t>
  </si>
  <si>
    <t>ПРОГНОЗИРУЕМЫЕ 
поступления доходов в бюджет муниципального образования город Волхов на 2017 год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</si>
  <si>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</si>
  <si>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</si>
  <si>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Массовый спорт</t>
  </si>
  <si>
    <t>Доходы от продажи квартир</t>
  </si>
  <si>
    <t>1 14 01000 00 0000 410</t>
  </si>
  <si>
    <t>2 02 10000 00 0000 151</t>
  </si>
  <si>
    <t xml:space="preserve">2 02 20000 00 0000 151 </t>
  </si>
  <si>
    <t xml:space="preserve">2 02 40000 00 0000 151 </t>
  </si>
  <si>
    <t>1 11 07000 00 0000 120</t>
  </si>
  <si>
    <t>Платежи от государственных и муниципальных унитарных предприятий</t>
  </si>
  <si>
    <t>Источники внутреннего финансирования дефицита бюджета муниципального образования город Волхов на 2017 год</t>
  </si>
  <si>
    <t>Информация, утвержденная к опубликованию</t>
  </si>
  <si>
    <t>п. 4 решения Совета депутатов МО город Волхов</t>
  </si>
  <si>
    <t>от 29 ноября 2016 года № 47</t>
  </si>
  <si>
    <t xml:space="preserve">Адресная программа капитальных вложений и ремонтных работ 
бюджета муниципального образования город Волхов на 2017 год  </t>
  </si>
  <si>
    <r>
      <t xml:space="preserve">Ответственный исполнитель адресной программы: </t>
    </r>
    <r>
      <rPr>
        <u val="single"/>
        <sz val="11"/>
        <rFont val="Times New Roman"/>
        <family val="1"/>
      </rPr>
      <t>Муниципальное казенное учреждение по строительству и землеустройству администрации Волховского муниципального района Ленинградской области</t>
    </r>
  </si>
  <si>
    <t>Наименование объекта</t>
  </si>
  <si>
    <t>Код целевой статьи/
Бюджетополучатель</t>
  </si>
  <si>
    <t>Годы строительства</t>
  </si>
  <si>
    <t>Потребность в финансировании на 2017 год, 
тысяч рублей</t>
  </si>
  <si>
    <t>План
на 2017 год,
тысяч рублей</t>
  </si>
  <si>
    <t>в том числе</t>
  </si>
  <si>
    <t>Виды работ на 2017 год</t>
  </si>
  <si>
    <t>бюджет 
МО город Волхов</t>
  </si>
  <si>
    <t>бюджет 
МО город Волхов (целевые средства)</t>
  </si>
  <si>
    <t>бюджет Волховского муниципального района</t>
  </si>
  <si>
    <t>областной бюджет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</si>
  <si>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</si>
  <si>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01 0 00 00000</t>
  </si>
  <si>
    <t>Подпрограмма "Газификация МО город Волхов"</t>
  </si>
  <si>
    <t>01 2 00 00000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</si>
  <si>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</si>
  <si>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 2 01 S0200</t>
  </si>
  <si>
    <t>1.1</t>
  </si>
  <si>
    <t>МКУСиЗ администрации ВМР</t>
  </si>
  <si>
    <t>2017-2018</t>
  </si>
  <si>
    <t xml:space="preserve"> проектно-изыскательские работы, госэкспертиза проектно-сметной документации</t>
  </si>
  <si>
    <t>1.2</t>
  </si>
  <si>
    <t>Строительство распределительного газопровода для газоснабжения микрорайона Мурманские ворота в г.Волхов (в том числе проектно-изыскательские работы)</t>
  </si>
  <si>
    <t>проектно-изыскательские работы, госэкспертиза проектно-сметной документации</t>
  </si>
  <si>
    <t>1.3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</si>
  <si>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 Кикино, Симанково, Заполек, ул.Степана Разина, Халтурино, ул.Строительная (в том числе проектно-изыскательские работы) </t>
  </si>
  <si>
    <t>2016-2018</t>
  </si>
  <si>
    <t>Муниципальная программа МО город Волхов "Развитие автомобильных дорог в МО город Волхов"</t>
  </si>
  <si>
    <t>03 0 00 00000</t>
  </si>
  <si>
    <t>Подпрограмма "Поддержание существующей сети автомобильных дорог общего пользования МО город Волхов"</t>
  </si>
  <si>
    <t>03 1 00 00000</t>
  </si>
  <si>
    <t>Ремонт асфальтовых покрытий улиц, дорог, тротуаров, дворовых проездов многоквартирных домов, объектов дорожного хозяйства</t>
  </si>
  <si>
    <t>03 1 01 20380</t>
  </si>
  <si>
    <t>Ремонт улиц, дорог, тротуаров, дворовых территорий и другие мероприятия по поддержанию существующей сети автомобильных дорог</t>
  </si>
  <si>
    <t>ремонт асфальтобетонного покрытия улиц, дорог, тротуаров, дворовых территорий</t>
  </si>
  <si>
    <t xml:space="preserve">Ремонт автодорожного моста  "Ильинский" через реку Волхов </t>
  </si>
  <si>
    <t>антикоррозийная защита металлоконструкций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</si>
  <si>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</si>
  <si>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03 1 01 20500</t>
  </si>
  <si>
    <t>2.1</t>
  </si>
  <si>
    <t xml:space="preserve"> экспертные услуги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</si>
  <si>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</si>
  <si>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 1 01 S4200</t>
  </si>
  <si>
    <t>3.1</t>
  </si>
  <si>
    <t>Мероприятия, направленные на реализацию государственной программы Ленинградской области "Развитие автомобильных дорог Ленинградской области"</t>
  </si>
  <si>
    <t xml:space="preserve">ремонт асфальтобетонного покрытия улиц, дорог </t>
  </si>
  <si>
    <t>Муниципальная программа МО город Волхов "Развитие культуры в МО город Волхов"</t>
  </si>
  <si>
    <t>04 0 00 00000</t>
  </si>
  <si>
    <t>Подпрограмма "Обеспечение реализации муниципальной программы "Развитие культуры в МО город Волхов"</t>
  </si>
  <si>
    <t>04 4 00 00000</t>
  </si>
  <si>
    <t>Субсидии муниципальным бюджетным учреждениям на укрепление материально-технической базы</t>
  </si>
  <si>
    <t>04 4 01 20420</t>
  </si>
  <si>
    <t>Ремонтные работы в МБУК "Волховский городской Дворец культуры"</t>
  </si>
  <si>
    <t>МБУК "ВГДК"</t>
  </si>
  <si>
    <t>ремонтные работы</t>
  </si>
  <si>
    <t>Ремонтные работы в МБУК "Дом культуры "Железнодорожник"</t>
  </si>
  <si>
    <t>МБУК "ДК "Железнодорожник"</t>
  </si>
  <si>
    <t>Ремонтные работы в МБУК "Волховский культурно-информационный центр им. А.С.Пушкина"</t>
  </si>
  <si>
    <t xml:space="preserve">МКУК "КИЦ им. А.С. Пушкина" </t>
  </si>
  <si>
    <t>Муниципальная программа МО город Волхов "Развитие физической культуры и спорта в МО город Волхов"</t>
  </si>
  <si>
    <t>05 0 00 00000</t>
  </si>
  <si>
    <t>Подпрограмма "Развитие объектов физической культуры и спорта в МО город Волхов"</t>
  </si>
  <si>
    <t>05 2 00 00000</t>
  </si>
  <si>
    <t>Субсидии муниципальным бюджетным учреждениям на реализацию мероприятий по строительству и реконструкции спортивных объектов</t>
  </si>
  <si>
    <t>05 2 01 S4050</t>
  </si>
  <si>
    <t>Реконструкция стадиона "Локомотив"</t>
  </si>
  <si>
    <t>МБУС "ФСЦ "Волхов"</t>
  </si>
  <si>
    <t>2016-2017</t>
  </si>
  <si>
    <t>софинансирование строительно-монтажных работ</t>
  </si>
  <si>
    <t>Ремонтные работы в МБУС "Волховский физкультурно-спортивный центр "Волхов"</t>
  </si>
  <si>
    <t>Муниципальная программа МО город Волхов "Безопасность МО город Волхов"</t>
  </si>
  <si>
    <t>07 0 00 00000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</si>
  <si>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</si>
  <si>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07 2 00 00000</t>
  </si>
  <si>
    <t>Ремонтные работы на объектах по гражданской обороне</t>
  </si>
  <si>
    <t>07 2 02 30340</t>
  </si>
  <si>
    <t>Ремонт городского защищенного пункта управления по Волховскому проспекту</t>
  </si>
  <si>
    <t>Администрация ВМР</t>
  </si>
  <si>
    <t>Подпрограмма "Повышение безопасности дорожного движения в МО город Волхов"</t>
  </si>
  <si>
    <t>07 3 00 00000</t>
  </si>
  <si>
    <t>Прочие мероприятия по обеспечению безопасности дорожного движения</t>
  </si>
  <si>
    <t>07 3 01 20400</t>
  </si>
  <si>
    <t>Мероприятия по изменению циклов светофорного регулирования на 4 светофорных постах</t>
  </si>
  <si>
    <t>модернизация светофорных постов</t>
  </si>
  <si>
    <t>Приобретение и установка дорожных знаков на флуорисцентной пленке желто-зеленого цвета</t>
  </si>
  <si>
    <t>приобретение и установка дорожных знаков</t>
  </si>
  <si>
    <t>Строительство светофорного поста пр.Державина-Мурманское шоссе</t>
  </si>
  <si>
    <t>строительно-монтажные работы</t>
  </si>
  <si>
    <t>1.4</t>
  </si>
  <si>
    <t>Установка искусственных дорожных неровностей и дорожных знаков на проезжих частях улиц</t>
  </si>
  <si>
    <t>1.5</t>
  </si>
  <si>
    <t>Установка дорожных ограждений улиц</t>
  </si>
  <si>
    <t>1.6</t>
  </si>
  <si>
    <t>Установка пешеходных дорожных ограждений</t>
  </si>
  <si>
    <t>Субсидии муниципальным бюджетным учреждениям на устройство горизонтальной дорожной разметки на улично-дорожной сети общего пользования МО город Волхов с использованием износостойких материалов</t>
  </si>
  <si>
    <t>07 3 01 20410</t>
  </si>
  <si>
    <t>Устройство горизонтальной дорожной разметки на улично-дорожной сети общего пользования МО город Волхов с использованием износостойких материалов</t>
  </si>
  <si>
    <t>МБУ "Дорожное хозяйство и благоустройство"</t>
  </si>
  <si>
    <t>нанесение горизонтальной дорожной разметки</t>
  </si>
  <si>
    <t>Муниципальная программа МО город Волхов "Устойчивое общественное развитие в МО город Волхов"</t>
  </si>
  <si>
    <t>08 0 00 00000</t>
  </si>
  <si>
    <t>Подпрограмма "Создание условий для эффективного выполнения органами местного самоуправления МО город Волхов своих полномочий"</t>
  </si>
  <si>
    <t>08 6 00 00000</t>
  </si>
  <si>
    <t>Мероприятия, направленные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</si>
  <si>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08 6 01 S4390</t>
  </si>
  <si>
    <t>Благоустройство парка им.40-летия ВЛКСМ по Волховскому проспекту</t>
  </si>
  <si>
    <t>Непрограммные расходы бюджета МО город Волхов</t>
  </si>
  <si>
    <t>68 0 00 00000</t>
  </si>
  <si>
    <t>Непрограммные расходы</t>
  </si>
  <si>
    <t>68 9 00 00000</t>
  </si>
  <si>
    <t>Прочие мероприятия по благоустройству</t>
  </si>
  <si>
    <t>68 9 01 20270</t>
  </si>
  <si>
    <t>Благоустройство земельного участка, находящегося в муниципальной собственности, расположенного по адресу: г.Волхов, ул.Фрунзе у магазина "Уют", для размещения в нем нестационарных торговых объектов</t>
  </si>
  <si>
    <t>Благоустройство бульвара Южный</t>
  </si>
  <si>
    <t>Благоустройство территории у мемориала Великой Отечественной войны "Артиллерийское орудие времен Великой Отечественной войны ЗИС 3" на ул.Профсоюзов</t>
  </si>
  <si>
    <t>Замена ограждения в сквере "Слава"  по ул.Коммунаров</t>
  </si>
  <si>
    <t>Ремонт благоустройства  сквера им. Почивалова (обрезка и удаление аварийных деревьев, ремонт пешеходных дорожек, ремонт ограждения, установка малых архитектурных форм)</t>
  </si>
  <si>
    <t>1.7</t>
  </si>
  <si>
    <t>Устройство пешеходной зоны от дома №11а по ул.Щорса до дома №5а,5б по ул.Володарского</t>
  </si>
  <si>
    <t>1.8</t>
  </si>
  <si>
    <t>Устройство сквозного проезда по адресу: ул.Пролетарская, дом №15</t>
  </si>
  <si>
    <t>1.9</t>
  </si>
  <si>
    <t>Обследование водоотводных канав в микрорайоне Мурманские ворота</t>
  </si>
  <si>
    <t>проектные работы</t>
  </si>
  <si>
    <t>1.10</t>
  </si>
  <si>
    <t>Устройство заезда из асфальтобетона к многоквартирному дому №5 по ул.Ю.Гагарина со стороны ул.Воронежской</t>
  </si>
  <si>
    <t>1.11</t>
  </si>
  <si>
    <t>Создание парково-рекреационной зоны (парк "Солнечная долина") на земельном участке, ограниченном улицами: Нахимова, Красноармейская, Ю.Гагарина, Новоладожское шоссе (в том числе разработка проекта планировки и проекта межевания территории)</t>
  </si>
  <si>
    <t>1.12</t>
  </si>
  <si>
    <t>Разработка проекта планировки и межевания территории микрорайона Валим</t>
  </si>
  <si>
    <t>1.13</t>
  </si>
  <si>
    <t>Разработка проекта организации дорожного движения</t>
  </si>
  <si>
    <t>1.14</t>
  </si>
  <si>
    <t>Устройство  универсальной спортивной  дворовой площадки по адресу: ул. Авиационная, дом 11 а</t>
  </si>
  <si>
    <t>1.15</t>
  </si>
  <si>
    <t>Устройство  универсальной спортивной  дворовой площадки по адресу: ул. Пролетарская, дом 9.</t>
  </si>
  <si>
    <t>1.16</t>
  </si>
  <si>
    <t>Мероприятия по рекультивации (восстановлению) нарушенных земель, занятых свалкой твердых бытовых отходов и промышленных отходов на земельном участке, расположенном на землях поселения по адресу: Ленинградская область, город Волхов, микрорайон Мурманские Ворота</t>
  </si>
  <si>
    <t>работы по рекультивации земель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</si>
  <si>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</si>
  <si>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68 9 01 20390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</si>
  <si>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№ 105-оз от 14.10.2008г. , ограниченными улицами ул. Транспортной, ул. Валимская, пер. Ручейный, проезд Федюнинского, ул. Лесопарковая в городе Волхове</t>
  </si>
  <si>
    <t>ВСЕГО по адресной программе</t>
  </si>
  <si>
    <t>МБУ "Управление общежитиями города Волхова" МО г. Волхов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</si>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</sst>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d/mm/yyyy\ hh:mm"/>
    <numFmt numFmtId="185" formatCode="?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72" fontId="4" fillId="0" borderId="10" xfId="56" applyNumberFormat="1" applyFont="1" applyFill="1" applyBorder="1" applyAlignment="1">
      <alignment horizontal="right" vertical="center"/>
      <protection/>
    </xf>
    <xf numFmtId="172" fontId="4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172" fontId="5" fillId="0" borderId="10" xfId="56" applyNumberFormat="1" applyFont="1" applyFill="1" applyBorder="1" applyAlignment="1">
      <alignment horizontal="right" vertical="center"/>
      <protection/>
    </xf>
    <xf numFmtId="49" fontId="4" fillId="0" borderId="13" xfId="56" applyNumberFormat="1" applyFont="1" applyFill="1" applyBorder="1" applyAlignment="1">
      <alignment horizontal="right" vertical="center" wrapText="1"/>
      <protection/>
    </xf>
    <xf numFmtId="49" fontId="5" fillId="0" borderId="13" xfId="56" applyNumberFormat="1" applyFont="1" applyFill="1" applyBorder="1" applyAlignment="1">
      <alignment horizontal="righ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7" fillId="0" borderId="0" xfId="56" applyFont="1" applyAlignment="1">
      <alignment vertical="center"/>
      <protection/>
    </xf>
    <xf numFmtId="49" fontId="7" fillId="0" borderId="0" xfId="56" applyNumberFormat="1" applyFont="1" applyAlignment="1">
      <alignment vertical="center"/>
      <protection/>
    </xf>
    <xf numFmtId="0" fontId="11" fillId="0" borderId="0" xfId="56">
      <alignment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49" fontId="5" fillId="0" borderId="14" xfId="56" applyNumberFormat="1" applyFont="1" applyFill="1" applyBorder="1" applyAlignment="1">
      <alignment vertical="center"/>
      <protection/>
    </xf>
    <xf numFmtId="0" fontId="12" fillId="0" borderId="0" xfId="56" applyFont="1">
      <alignment/>
      <protection/>
    </xf>
    <xf numFmtId="49" fontId="4" fillId="0" borderId="14" xfId="56" applyNumberFormat="1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4" fillId="0" borderId="10" xfId="56" applyFont="1" applyBorder="1" applyAlignment="1">
      <alignment vertical="center" wrapText="1"/>
      <protection/>
    </xf>
    <xf numFmtId="49" fontId="4" fillId="0" borderId="13" xfId="56" applyNumberFormat="1" applyFont="1" applyBorder="1" applyAlignment="1">
      <alignment horizontal="right" vertical="center"/>
      <protection/>
    </xf>
    <xf numFmtId="49" fontId="4" fillId="0" borderId="14" xfId="56" applyNumberFormat="1" applyFont="1" applyBorder="1" applyAlignment="1">
      <alignment vertical="center"/>
      <protection/>
    </xf>
    <xf numFmtId="172" fontId="14" fillId="0" borderId="10" xfId="56" applyNumberFormat="1" applyFont="1" applyBorder="1" applyAlignment="1">
      <alignment horizontal="right" vertical="center"/>
      <protection/>
    </xf>
    <xf numFmtId="49" fontId="5" fillId="0" borderId="13" xfId="56" applyNumberFormat="1" applyFont="1" applyBorder="1" applyAlignment="1">
      <alignment horizontal="right" vertical="center"/>
      <protection/>
    </xf>
    <xf numFmtId="49" fontId="12" fillId="0" borderId="0" xfId="56" applyNumberFormat="1" applyFont="1" applyAlignment="1">
      <alignment/>
      <protection/>
    </xf>
    <xf numFmtId="49" fontId="11" fillId="0" borderId="0" xfId="56" applyNumberFormat="1" applyAlignment="1">
      <alignment/>
      <protection/>
    </xf>
    <xf numFmtId="49" fontId="10" fillId="0" borderId="13" xfId="56" applyNumberFormat="1" applyFont="1" applyBorder="1" applyAlignment="1">
      <alignment horizontal="center" vertical="center" wrapText="1"/>
      <protection/>
    </xf>
    <xf numFmtId="49" fontId="10" fillId="0" borderId="14" xfId="56" applyNumberFormat="1" applyFont="1" applyBorder="1" applyAlignment="1">
      <alignment horizontal="center" vertical="center" wrapText="1"/>
      <protection/>
    </xf>
    <xf numFmtId="49" fontId="5" fillId="0" borderId="13" xfId="56" applyNumberFormat="1" applyFont="1" applyFill="1" applyBorder="1" applyAlignment="1">
      <alignment vertical="center" wrapText="1"/>
      <protection/>
    </xf>
    <xf numFmtId="49" fontId="5" fillId="0" borderId="15" xfId="5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2" fillId="0" borderId="0" xfId="57" applyFont="1" applyFill="1" applyAlignment="1">
      <alignment horizontal="center" vertical="center"/>
      <protection/>
    </xf>
    <xf numFmtId="171" fontId="2" fillId="0" borderId="0" xfId="68" applyFont="1" applyFill="1" applyAlignment="1">
      <alignment horizontal="center" vertical="center"/>
    </xf>
    <xf numFmtId="171" fontId="22" fillId="0" borderId="0" xfId="68" applyFont="1" applyFill="1" applyAlignment="1">
      <alignment horizontal="center" vertical="center"/>
    </xf>
    <xf numFmtId="0" fontId="25" fillId="0" borderId="0" xfId="54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49" fontId="2" fillId="0" borderId="0" xfId="57" applyNumberFormat="1" applyFont="1" applyFill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Border="1" applyAlignment="1" applyProtection="1">
      <alignment vertical="center"/>
      <protection/>
    </xf>
    <xf numFmtId="0" fontId="2" fillId="0" borderId="0" xfId="58" applyFont="1" applyBorder="1" applyAlignment="1" applyProtection="1">
      <alignment vertical="center" wrapText="1"/>
      <protection/>
    </xf>
    <xf numFmtId="0" fontId="22" fillId="0" borderId="0" xfId="58" applyFont="1" applyBorder="1" applyAlignment="1" applyProtection="1">
      <alignment vertical="center" wrapText="1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8" fillId="0" borderId="0" xfId="58" applyFont="1" applyAlignment="1">
      <alignment vertical="center"/>
      <protection/>
    </xf>
    <xf numFmtId="171" fontId="10" fillId="0" borderId="12" xfId="68" applyFont="1" applyFill="1" applyBorder="1" applyAlignment="1">
      <alignment horizontal="center" vertical="center" wrapText="1"/>
    </xf>
    <xf numFmtId="49" fontId="10" fillId="32" borderId="16" xfId="58" applyNumberFormat="1" applyFont="1" applyFill="1" applyBorder="1" applyAlignment="1" applyProtection="1">
      <alignment horizontal="center" vertical="center" wrapText="1"/>
      <protection/>
    </xf>
    <xf numFmtId="49" fontId="10" fillId="32" borderId="16" xfId="58" applyNumberFormat="1" applyFont="1" applyFill="1" applyBorder="1" applyAlignment="1" applyProtection="1">
      <alignment horizontal="left" vertical="center" wrapText="1"/>
      <protection/>
    </xf>
    <xf numFmtId="172" fontId="10" fillId="32" borderId="16" xfId="58" applyNumberFormat="1" applyFont="1" applyFill="1" applyBorder="1" applyAlignment="1" applyProtection="1">
      <alignment horizontal="center" vertical="center" wrapText="1"/>
      <protection/>
    </xf>
    <xf numFmtId="0" fontId="3" fillId="32" borderId="16" xfId="58" applyFont="1" applyFill="1" applyBorder="1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 wrapText="1"/>
      <protection/>
    </xf>
    <xf numFmtId="49" fontId="10" fillId="33" borderId="10" xfId="58" applyNumberFormat="1" applyFont="1" applyFill="1" applyBorder="1" applyAlignment="1" applyProtection="1">
      <alignment horizontal="left" vertical="center" wrapText="1"/>
      <protection/>
    </xf>
    <xf numFmtId="172" fontId="10" fillId="33" borderId="10" xfId="58" applyNumberFormat="1" applyFont="1" applyFill="1" applyBorder="1" applyAlignment="1" applyProtection="1">
      <alignment horizontal="center" vertical="center" wrapText="1"/>
      <protection/>
    </xf>
    <xf numFmtId="0" fontId="3" fillId="33" borderId="10" xfId="58" applyFont="1" applyFill="1" applyBorder="1" applyAlignment="1">
      <alignment vertical="center"/>
      <protection/>
    </xf>
    <xf numFmtId="49" fontId="10" fillId="0" borderId="17" xfId="58" applyNumberFormat="1" applyFont="1" applyFill="1" applyBorder="1" applyAlignment="1" applyProtection="1">
      <alignment horizontal="center" vertical="center" wrapText="1"/>
      <protection/>
    </xf>
    <xf numFmtId="49" fontId="10" fillId="0" borderId="17" xfId="58" applyNumberFormat="1" applyFont="1" applyFill="1" applyBorder="1" applyAlignment="1" applyProtection="1">
      <alignment horizontal="left" vertical="center" wrapText="1"/>
      <protection/>
    </xf>
    <xf numFmtId="172" fontId="10" fillId="0" borderId="17" xfId="58" applyNumberFormat="1" applyFont="1" applyFill="1" applyBorder="1" applyAlignment="1" applyProtection="1">
      <alignment horizontal="center" vertical="center" wrapText="1"/>
      <protection/>
    </xf>
    <xf numFmtId="0" fontId="10" fillId="0" borderId="17" xfId="58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left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172" fontId="30" fillId="0" borderId="10" xfId="54" applyNumberFormat="1" applyFont="1" applyFill="1" applyBorder="1" applyAlignment="1">
      <alignment horizontal="center" vertical="center" wrapText="1"/>
      <protection/>
    </xf>
    <xf numFmtId="172" fontId="29" fillId="0" borderId="10" xfId="68" applyNumberFormat="1" applyFont="1" applyFill="1" applyBorder="1" applyAlignment="1">
      <alignment horizontal="center" vertical="center"/>
    </xf>
    <xf numFmtId="172" fontId="29" fillId="0" borderId="10" xfId="54" applyNumberFormat="1" applyFont="1" applyFill="1" applyBorder="1" applyAlignment="1">
      <alignment horizontal="center" vertical="center" wrapText="1"/>
      <protection/>
    </xf>
    <xf numFmtId="0" fontId="31" fillId="0" borderId="0" xfId="58" applyFont="1" applyAlignment="1">
      <alignment vertical="center"/>
      <protection/>
    </xf>
    <xf numFmtId="172" fontId="29" fillId="0" borderId="0" xfId="68" applyNumberFormat="1" applyFont="1" applyFill="1" applyAlignment="1">
      <alignment horizontal="center" vertical="center"/>
    </xf>
    <xf numFmtId="49" fontId="10" fillId="33" borderId="17" xfId="58" applyNumberFormat="1" applyFont="1" applyFill="1" applyBorder="1" applyAlignment="1" applyProtection="1">
      <alignment horizontal="center" vertical="center" wrapText="1"/>
      <protection/>
    </xf>
    <xf numFmtId="49" fontId="10" fillId="33" borderId="17" xfId="58" applyNumberFormat="1" applyFont="1" applyFill="1" applyBorder="1" applyAlignment="1" applyProtection="1">
      <alignment horizontal="left" vertical="center" wrapText="1"/>
      <protection/>
    </xf>
    <xf numFmtId="172" fontId="10" fillId="33" borderId="17" xfId="58" applyNumberFormat="1" applyFont="1" applyFill="1" applyBorder="1" applyAlignment="1" applyProtection="1">
      <alignment horizontal="center" vertical="center" wrapText="1"/>
      <protection/>
    </xf>
    <xf numFmtId="0" fontId="3" fillId="33" borderId="17" xfId="58" applyFont="1" applyFill="1" applyBorder="1" applyAlignment="1">
      <alignment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2" fontId="10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58" applyFont="1" applyAlignment="1">
      <alignment vertical="center"/>
      <protection/>
    </xf>
    <xf numFmtId="172" fontId="29" fillId="0" borderId="10" xfId="54" applyNumberFormat="1" applyFont="1" applyFill="1" applyBorder="1" applyAlignment="1">
      <alignment horizontal="center" vertical="center"/>
      <protection/>
    </xf>
    <xf numFmtId="49" fontId="29" fillId="0" borderId="13" xfId="54" applyNumberFormat="1" applyFont="1" applyFill="1" applyBorder="1" applyAlignment="1">
      <alignment horizontal="center" vertical="center" wrapText="1"/>
      <protection/>
    </xf>
    <xf numFmtId="49" fontId="29" fillId="0" borderId="12" xfId="54" applyNumberFormat="1" applyFont="1" applyFill="1" applyBorder="1" applyAlignment="1">
      <alignment horizontal="center" vertical="center" wrapText="1"/>
      <protection/>
    </xf>
    <xf numFmtId="0" fontId="29" fillId="0" borderId="12" xfId="54" applyFont="1" applyFill="1" applyBorder="1" applyAlignment="1">
      <alignment horizontal="center" vertical="center" wrapText="1"/>
      <protection/>
    </xf>
    <xf numFmtId="172" fontId="30" fillId="0" borderId="12" xfId="54" applyNumberFormat="1" applyFont="1" applyFill="1" applyBorder="1" applyAlignment="1">
      <alignment horizontal="center" vertical="center" wrapText="1"/>
      <protection/>
    </xf>
    <xf numFmtId="172" fontId="29" fillId="0" borderId="12" xfId="54" applyNumberFormat="1" applyFont="1" applyFill="1" applyBorder="1" applyAlignment="1">
      <alignment horizontal="center" vertical="center" wrapText="1"/>
      <protection/>
    </xf>
    <xf numFmtId="172" fontId="30" fillId="0" borderId="10" xfId="54" applyNumberFormat="1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>
      <alignment horizontal="left" vertical="center" wrapText="1"/>
      <protection/>
    </xf>
    <xf numFmtId="0" fontId="29" fillId="0" borderId="10" xfId="54" applyFont="1" applyFill="1" applyBorder="1" applyAlignment="1">
      <alignment vertical="center" wrapText="1"/>
      <protection/>
    </xf>
    <xf numFmtId="0" fontId="3" fillId="0" borderId="17" xfId="58" applyFont="1" applyFill="1" applyBorder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49" fontId="29" fillId="0" borderId="19" xfId="54" applyNumberFormat="1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13" xfId="54" applyFont="1" applyFill="1" applyBorder="1" applyAlignment="1">
      <alignment vertical="center" wrapText="1"/>
      <protection/>
    </xf>
    <xf numFmtId="49" fontId="2" fillId="32" borderId="16" xfId="58" applyNumberFormat="1" applyFont="1" applyFill="1" applyBorder="1" applyAlignment="1">
      <alignment horizontal="center" vertical="center"/>
      <protection/>
    </xf>
    <xf numFmtId="0" fontId="2" fillId="32" borderId="16" xfId="58" applyFont="1" applyFill="1" applyBorder="1" applyAlignment="1">
      <alignment vertical="center"/>
      <protection/>
    </xf>
    <xf numFmtId="172" fontId="22" fillId="32" borderId="16" xfId="58" applyNumberFormat="1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50" fillId="0" borderId="0" xfId="57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15" fillId="0" borderId="0" xfId="54" applyFont="1" applyFill="1" applyAlignment="1">
      <alignment horizontal="center" vertical="center" wrapText="1"/>
      <protection/>
    </xf>
    <xf numFmtId="0" fontId="29" fillId="0" borderId="12" xfId="54" applyFont="1" applyFill="1" applyBorder="1" applyAlignment="1">
      <alignment horizontal="left" vertical="center" wrapText="1"/>
      <protection/>
    </xf>
    <xf numFmtId="172" fontId="29" fillId="0" borderId="12" xfId="54" applyNumberFormat="1" applyFont="1" applyFill="1" applyBorder="1" applyAlignment="1">
      <alignment horizontal="center" vertical="center"/>
      <protection/>
    </xf>
    <xf numFmtId="172" fontId="29" fillId="0" borderId="18" xfId="54" applyNumberFormat="1" applyFont="1" applyFill="1" applyBorder="1" applyAlignment="1">
      <alignment horizontal="center" vertical="center" wrapText="1"/>
      <protection/>
    </xf>
    <xf numFmtId="0" fontId="22" fillId="32" borderId="16" xfId="54" applyFont="1" applyFill="1" applyBorder="1" applyAlignment="1">
      <alignment horizontal="center" vertical="center" wrapText="1"/>
      <protection/>
    </xf>
    <xf numFmtId="2" fontId="10" fillId="33" borderId="17" xfId="58" applyNumberFormat="1" applyFont="1" applyFill="1" applyBorder="1" applyAlignment="1" applyProtection="1">
      <alignment horizontal="left" vertical="center" wrapText="1"/>
      <protection/>
    </xf>
    <xf numFmtId="2" fontId="10" fillId="0" borderId="17" xfId="58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56" applyFont="1" applyAlignment="1">
      <alignment horizontal="center" vertical="center" wrapText="1"/>
      <protection/>
    </xf>
    <xf numFmtId="49" fontId="10" fillId="0" borderId="13" xfId="56" applyNumberFormat="1" applyFont="1" applyBorder="1" applyAlignment="1">
      <alignment horizontal="center" vertical="center" wrapText="1"/>
      <protection/>
    </xf>
    <xf numFmtId="49" fontId="10" fillId="0" borderId="14" xfId="56" applyNumberFormat="1" applyFont="1" applyBorder="1" applyAlignment="1">
      <alignment horizontal="center" vertical="center" wrapText="1"/>
      <protection/>
    </xf>
    <xf numFmtId="0" fontId="15" fillId="0" borderId="0" xfId="54" applyFont="1" applyFill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171" fontId="10" fillId="0" borderId="10" xfId="68" applyFont="1" applyFill="1" applyBorder="1" applyAlignment="1">
      <alignment horizontal="center" vertical="center" wrapText="1"/>
    </xf>
    <xf numFmtId="171" fontId="10" fillId="0" borderId="12" xfId="68" applyFont="1" applyFill="1" applyBorder="1" applyAlignment="1">
      <alignment horizontal="center" vertical="center" wrapText="1"/>
    </xf>
    <xf numFmtId="171" fontId="10" fillId="0" borderId="10" xfId="68" applyFont="1" applyFill="1" applyBorder="1" applyAlignment="1">
      <alignment horizontal="center" vertical="center"/>
    </xf>
    <xf numFmtId="0" fontId="2" fillId="0" borderId="0" xfId="58" applyFont="1" applyBorder="1" applyAlignment="1" applyProtection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3.875" style="77" customWidth="1"/>
    <col min="2" max="2" width="66.50390625" style="78" customWidth="1"/>
    <col min="3" max="3" width="18.375" style="78" customWidth="1"/>
    <col min="4" max="4" width="6.625" style="78" customWidth="1"/>
    <col min="5" max="16384" width="9.125" style="78" customWidth="1"/>
  </cols>
  <sheetData>
    <row r="1" spans="1:3" s="6" customFormat="1" ht="15" customHeight="1">
      <c r="A1" s="42"/>
      <c r="B1" s="5"/>
      <c r="C1" s="93" t="s">
        <v>128</v>
      </c>
    </row>
    <row r="2" spans="1:3" s="6" customFormat="1" ht="15" customHeight="1">
      <c r="A2" s="42"/>
      <c r="B2" s="5"/>
      <c r="C2" s="93" t="s">
        <v>129</v>
      </c>
    </row>
    <row r="3" spans="1:8" s="6" customFormat="1" ht="15" customHeight="1">
      <c r="A3" s="42"/>
      <c r="C3" s="1" t="s">
        <v>4</v>
      </c>
      <c r="D3" s="76"/>
      <c r="E3" s="76"/>
      <c r="F3" s="76"/>
      <c r="G3" s="76"/>
      <c r="H3" s="76"/>
    </row>
    <row r="4" spans="1:3" s="7" customFormat="1" ht="15" customHeight="1">
      <c r="A4" s="43"/>
      <c r="B4" s="1"/>
      <c r="C4" s="93" t="s">
        <v>130</v>
      </c>
    </row>
    <row r="5" spans="1:3" s="7" customFormat="1" ht="15" customHeight="1">
      <c r="A5" s="43"/>
      <c r="B5" s="1"/>
      <c r="C5" s="1"/>
    </row>
    <row r="6" spans="1:3" s="7" customFormat="1" ht="15" customHeight="1">
      <c r="A6" s="43"/>
      <c r="B6" s="1"/>
      <c r="C6" s="1"/>
    </row>
    <row r="7" spans="3:4" ht="15">
      <c r="C7" s="79"/>
      <c r="D7" s="80"/>
    </row>
    <row r="8" spans="1:3" ht="50.25" customHeight="1">
      <c r="A8" s="164" t="s">
        <v>127</v>
      </c>
      <c r="B8" s="164"/>
      <c r="C8" s="164"/>
    </row>
    <row r="9" spans="2:3" ht="15">
      <c r="B9" s="81"/>
      <c r="C9" s="82"/>
    </row>
    <row r="10" spans="1:3" s="84" customFormat="1" ht="27">
      <c r="A10" s="44" t="s">
        <v>54</v>
      </c>
      <c r="B10" s="83" t="s">
        <v>55</v>
      </c>
      <c r="C10" s="45" t="s">
        <v>100</v>
      </c>
    </row>
    <row r="11" spans="1:3" s="87" customFormat="1" ht="34.5">
      <c r="A11" s="8" t="s">
        <v>113</v>
      </c>
      <c r="B11" s="85" t="s">
        <v>114</v>
      </c>
      <c r="C11" s="86">
        <v>27930.3</v>
      </c>
    </row>
    <row r="12" spans="1:3" s="87" customFormat="1" ht="45.75" customHeight="1">
      <c r="A12" s="3" t="s">
        <v>101</v>
      </c>
      <c r="B12" s="38" t="s">
        <v>102</v>
      </c>
      <c r="C12" s="46">
        <v>6726.8</v>
      </c>
    </row>
    <row r="13" spans="1:3" s="88" customFormat="1" ht="45.75" customHeight="1">
      <c r="A13" s="50" t="s">
        <v>103</v>
      </c>
      <c r="B13" s="2" t="s">
        <v>104</v>
      </c>
      <c r="C13" s="48">
        <v>6920.5</v>
      </c>
    </row>
    <row r="14" spans="1:3" s="88" customFormat="1" ht="45.75" customHeight="1">
      <c r="A14" s="47" t="s">
        <v>105</v>
      </c>
      <c r="B14" s="2" t="s">
        <v>106</v>
      </c>
      <c r="C14" s="48">
        <v>14283</v>
      </c>
    </row>
    <row r="15" spans="1:3" s="88" customFormat="1" ht="27.75" customHeight="1">
      <c r="A15" s="89"/>
      <c r="B15" s="90" t="s">
        <v>107</v>
      </c>
      <c r="C15" s="91">
        <v>27930.29999999999</v>
      </c>
    </row>
  </sheetData>
  <sheetProtection/>
  <mergeCells count="1">
    <mergeCell ref="A8:C8"/>
  </mergeCells>
  <printOptions horizontalCentered="1"/>
  <pageMargins left="0.7874015748031497" right="0.3937007874015748" top="0.5905511811023623" bottom="0.5905511811023623" header="0.11811023622047245" footer="0.1181102362204724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" sqref="A1"/>
    </sheetView>
  </sheetViews>
  <sheetFormatPr defaultColWidth="9.125" defaultRowHeight="34.5" customHeight="1"/>
  <cols>
    <col min="1" max="1" width="30.50390625" style="16" bestFit="1" customWidth="1"/>
    <col min="2" max="2" width="79.00390625" style="35" customWidth="1"/>
    <col min="3" max="3" width="13.375" style="37" customWidth="1"/>
    <col min="4" max="4" width="20.875" style="15" customWidth="1"/>
    <col min="5" max="16384" width="9.125" style="15" customWidth="1"/>
  </cols>
  <sheetData>
    <row r="1" spans="1:3" s="6" customFormat="1" ht="15" customHeight="1">
      <c r="A1" s="10"/>
      <c r="B1" s="5"/>
      <c r="C1" s="93" t="s">
        <v>128</v>
      </c>
    </row>
    <row r="2" spans="1:3" s="6" customFormat="1" ht="15" customHeight="1">
      <c r="A2" s="10"/>
      <c r="B2" s="5"/>
      <c r="C2" s="93" t="s">
        <v>129</v>
      </c>
    </row>
    <row r="3" spans="1:3" s="6" customFormat="1" ht="15" customHeight="1">
      <c r="A3" s="10"/>
      <c r="B3" s="5"/>
      <c r="C3" s="1" t="s">
        <v>4</v>
      </c>
    </row>
    <row r="4" spans="1:3" s="7" customFormat="1" ht="15" customHeight="1">
      <c r="A4" s="11"/>
      <c r="B4" s="1"/>
      <c r="C4" s="93" t="s">
        <v>130</v>
      </c>
    </row>
    <row r="5" spans="1:3" s="7" customFormat="1" ht="15" customHeight="1">
      <c r="A5" s="11"/>
      <c r="B5" s="1"/>
      <c r="C5" s="1"/>
    </row>
    <row r="6" spans="1:3" s="7" customFormat="1" ht="15" customHeight="1">
      <c r="A6" s="11"/>
      <c r="B6" s="1"/>
      <c r="C6" s="1"/>
    </row>
    <row r="7" spans="1:3" ht="15">
      <c r="A7" s="12"/>
      <c r="B7" s="13"/>
      <c r="C7" s="14"/>
    </row>
    <row r="8" spans="1:3" ht="46.5" customHeight="1">
      <c r="A8" s="165" t="s">
        <v>116</v>
      </c>
      <c r="B8" s="165"/>
      <c r="C8" s="165"/>
    </row>
    <row r="9" spans="2:3" ht="15">
      <c r="B9" s="17"/>
      <c r="C9" s="18"/>
    </row>
    <row r="10" spans="1:3" s="22" customFormat="1" ht="35.25" customHeight="1">
      <c r="A10" s="19" t="s">
        <v>54</v>
      </c>
      <c r="B10" s="20" t="s">
        <v>55</v>
      </c>
      <c r="C10" s="21" t="s">
        <v>7</v>
      </c>
    </row>
    <row r="11" spans="1:3" s="24" customFormat="1" ht="25.5" customHeight="1">
      <c r="A11" s="8" t="s">
        <v>56</v>
      </c>
      <c r="B11" s="9" t="s">
        <v>57</v>
      </c>
      <c r="C11" s="23">
        <v>250202</v>
      </c>
    </row>
    <row r="12" spans="1:3" s="24" customFormat="1" ht="25.5" customHeight="1">
      <c r="A12" s="8" t="s">
        <v>58</v>
      </c>
      <c r="B12" s="9" t="s">
        <v>59</v>
      </c>
      <c r="C12" s="23">
        <v>110404.5</v>
      </c>
    </row>
    <row r="13" spans="1:3" s="26" customFormat="1" ht="25.5" customHeight="1">
      <c r="A13" s="3" t="s">
        <v>60</v>
      </c>
      <c r="B13" s="2" t="s">
        <v>61</v>
      </c>
      <c r="C13" s="25">
        <v>110404.5</v>
      </c>
    </row>
    <row r="14" spans="1:3" s="24" customFormat="1" ht="51.75">
      <c r="A14" s="8" t="s">
        <v>62</v>
      </c>
      <c r="B14" s="9" t="s">
        <v>63</v>
      </c>
      <c r="C14" s="23">
        <v>6960.5</v>
      </c>
    </row>
    <row r="15" spans="1:3" s="26" customFormat="1" ht="36">
      <c r="A15" s="3" t="s">
        <v>64</v>
      </c>
      <c r="B15" s="2" t="s">
        <v>65</v>
      </c>
      <c r="C15" s="25">
        <v>6960.5</v>
      </c>
    </row>
    <row r="16" spans="1:3" s="24" customFormat="1" ht="17.25">
      <c r="A16" s="8" t="s">
        <v>108</v>
      </c>
      <c r="B16" s="9" t="s">
        <v>109</v>
      </c>
      <c r="C16" s="23">
        <v>194</v>
      </c>
    </row>
    <row r="17" spans="1:3" s="26" customFormat="1" ht="18">
      <c r="A17" s="3" t="s">
        <v>110</v>
      </c>
      <c r="B17" s="2" t="s">
        <v>111</v>
      </c>
      <c r="C17" s="25">
        <v>194</v>
      </c>
    </row>
    <row r="18" spans="1:3" s="24" customFormat="1" ht="17.25">
      <c r="A18" s="8" t="s">
        <v>66</v>
      </c>
      <c r="B18" s="9" t="s">
        <v>67</v>
      </c>
      <c r="C18" s="23">
        <v>39466.7</v>
      </c>
    </row>
    <row r="19" spans="1:3" s="26" customFormat="1" ht="18">
      <c r="A19" s="3" t="s">
        <v>68</v>
      </c>
      <c r="B19" s="2" t="s">
        <v>69</v>
      </c>
      <c r="C19" s="25">
        <v>1466.7</v>
      </c>
    </row>
    <row r="20" spans="1:3" s="26" customFormat="1" ht="18">
      <c r="A20" s="3" t="s">
        <v>70</v>
      </c>
      <c r="B20" s="2" t="s">
        <v>71</v>
      </c>
      <c r="C20" s="25">
        <v>38000</v>
      </c>
    </row>
    <row r="21" spans="1:3" s="27" customFormat="1" ht="51.75">
      <c r="A21" s="8" t="s">
        <v>72</v>
      </c>
      <c r="B21" s="9" t="s">
        <v>73</v>
      </c>
      <c r="C21" s="23">
        <v>54427.1</v>
      </c>
    </row>
    <row r="22" spans="1:3" s="28" customFormat="1" ht="90">
      <c r="A22" s="3" t="s">
        <v>74</v>
      </c>
      <c r="B22" s="2" t="s">
        <v>75</v>
      </c>
      <c r="C22" s="25">
        <v>47500</v>
      </c>
    </row>
    <row r="23" spans="1:3" s="28" customFormat="1" ht="36">
      <c r="A23" s="3" t="s">
        <v>125</v>
      </c>
      <c r="B23" s="2" t="s">
        <v>126</v>
      </c>
      <c r="C23" s="25">
        <v>100</v>
      </c>
    </row>
    <row r="24" spans="1:3" s="26" customFormat="1" ht="90">
      <c r="A24" s="3" t="s">
        <v>76</v>
      </c>
      <c r="B24" s="2" t="s">
        <v>0</v>
      </c>
      <c r="C24" s="25">
        <v>6827.1</v>
      </c>
    </row>
    <row r="25" spans="1:3" s="24" customFormat="1" ht="34.5">
      <c r="A25" s="8" t="s">
        <v>77</v>
      </c>
      <c r="B25" s="9" t="s">
        <v>78</v>
      </c>
      <c r="C25" s="23">
        <v>17</v>
      </c>
    </row>
    <row r="26" spans="1:3" s="26" customFormat="1" ht="18">
      <c r="A26" s="3" t="s">
        <v>79</v>
      </c>
      <c r="B26" s="2" t="s">
        <v>80</v>
      </c>
      <c r="C26" s="25">
        <v>17</v>
      </c>
    </row>
    <row r="27" spans="1:3" s="24" customFormat="1" ht="34.5">
      <c r="A27" s="8" t="s">
        <v>81</v>
      </c>
      <c r="B27" s="9" t="s">
        <v>82</v>
      </c>
      <c r="C27" s="23">
        <v>38562.2</v>
      </c>
    </row>
    <row r="28" spans="1:3" s="26" customFormat="1" ht="26.25" customHeight="1">
      <c r="A28" s="3" t="s">
        <v>121</v>
      </c>
      <c r="B28" s="2" t="s">
        <v>120</v>
      </c>
      <c r="C28" s="25">
        <v>17472.2</v>
      </c>
    </row>
    <row r="29" spans="1:3" s="26" customFormat="1" ht="90">
      <c r="A29" s="3" t="s">
        <v>83</v>
      </c>
      <c r="B29" s="2" t="s">
        <v>1</v>
      </c>
      <c r="C29" s="25">
        <v>20030</v>
      </c>
    </row>
    <row r="30" spans="1:3" s="26" customFormat="1" ht="36">
      <c r="A30" s="3" t="s">
        <v>84</v>
      </c>
      <c r="B30" s="2" t="s">
        <v>2</v>
      </c>
      <c r="C30" s="25">
        <v>1000</v>
      </c>
    </row>
    <row r="31" spans="1:3" s="26" customFormat="1" ht="72">
      <c r="A31" s="3" t="s">
        <v>117</v>
      </c>
      <c r="B31" s="2" t="s">
        <v>118</v>
      </c>
      <c r="C31" s="25">
        <v>60</v>
      </c>
    </row>
    <row r="32" spans="1:3" s="24" customFormat="1" ht="24" customHeight="1">
      <c r="A32" s="8" t="s">
        <v>90</v>
      </c>
      <c r="B32" s="9" t="s">
        <v>91</v>
      </c>
      <c r="C32" s="23">
        <v>170</v>
      </c>
    </row>
    <row r="33" spans="1:3" s="26" customFormat="1" ht="54">
      <c r="A33" s="3" t="s">
        <v>93</v>
      </c>
      <c r="B33" s="2" t="s">
        <v>92</v>
      </c>
      <c r="C33" s="25">
        <v>170</v>
      </c>
    </row>
    <row r="34" spans="1:3" s="26" customFormat="1" ht="75" customHeight="1" hidden="1">
      <c r="A34" s="3" t="s">
        <v>94</v>
      </c>
      <c r="B34" s="2" t="s">
        <v>95</v>
      </c>
      <c r="C34" s="25">
        <v>0</v>
      </c>
    </row>
    <row r="35" spans="1:3" s="26" customFormat="1" ht="112.5" customHeight="1" hidden="1">
      <c r="A35" s="3" t="s">
        <v>96</v>
      </c>
      <c r="B35" s="2" t="s">
        <v>97</v>
      </c>
      <c r="C35" s="25">
        <v>0</v>
      </c>
    </row>
    <row r="36" spans="1:3" s="26" customFormat="1" ht="30.75" customHeight="1">
      <c r="A36" s="8" t="s">
        <v>85</v>
      </c>
      <c r="B36" s="29" t="s">
        <v>86</v>
      </c>
      <c r="C36" s="23">
        <v>71286.1</v>
      </c>
    </row>
    <row r="37" spans="1:3" s="27" customFormat="1" ht="51.75">
      <c r="A37" s="8" t="s">
        <v>87</v>
      </c>
      <c r="B37" s="9" t="s">
        <v>88</v>
      </c>
      <c r="C37" s="23">
        <v>71286.1</v>
      </c>
    </row>
    <row r="38" spans="1:3" s="26" customFormat="1" ht="36">
      <c r="A38" s="3" t="s">
        <v>122</v>
      </c>
      <c r="B38" s="2" t="s">
        <v>3</v>
      </c>
      <c r="C38" s="25">
        <v>50502.600000000006</v>
      </c>
    </row>
    <row r="39" spans="1:3" s="26" customFormat="1" ht="36">
      <c r="A39" s="49" t="s">
        <v>123</v>
      </c>
      <c r="B39" s="92" t="s">
        <v>112</v>
      </c>
      <c r="C39" s="25">
        <v>17314.2</v>
      </c>
    </row>
    <row r="40" spans="1:3" s="26" customFormat="1" ht="27.75" customHeight="1">
      <c r="A40" s="3" t="s">
        <v>124</v>
      </c>
      <c r="B40" s="2" t="s">
        <v>53</v>
      </c>
      <c r="C40" s="25">
        <v>3469.3</v>
      </c>
    </row>
    <row r="41" spans="1:4" s="26" customFormat="1" ht="24" customHeight="1">
      <c r="A41" s="30"/>
      <c r="B41" s="9" t="s">
        <v>89</v>
      </c>
      <c r="C41" s="23">
        <v>321488.1</v>
      </c>
      <c r="D41" s="41"/>
    </row>
    <row r="42" spans="1:3" s="33" customFormat="1" ht="15">
      <c r="A42" s="16"/>
      <c r="B42" s="31"/>
      <c r="C42" s="32"/>
    </row>
    <row r="43" spans="1:3" ht="15">
      <c r="A43" s="34"/>
      <c r="B43" s="34"/>
      <c r="C43" s="34"/>
    </row>
    <row r="44" ht="15">
      <c r="C44" s="36"/>
    </row>
    <row r="45" ht="15">
      <c r="C45" s="36"/>
    </row>
    <row r="46" ht="15">
      <c r="C46" s="36"/>
    </row>
    <row r="47" ht="15">
      <c r="C47" s="36"/>
    </row>
    <row r="48" ht="15">
      <c r="C48" s="36"/>
    </row>
    <row r="49" ht="15">
      <c r="C49" s="36"/>
    </row>
    <row r="50" ht="15">
      <c r="C50" s="36"/>
    </row>
    <row r="51" ht="34.5" customHeight="1">
      <c r="C51" s="36"/>
    </row>
  </sheetData>
  <sheetProtection/>
  <mergeCells count="1">
    <mergeCell ref="A8:C8"/>
  </mergeCells>
  <printOptions horizontalCentered="1"/>
  <pageMargins left="0.7874015748031497" right="0.3937007874015748" top="0.3937007874015748" bottom="0.3937007874015748" header="0.15748031496062992" footer="0.15748031496062992"/>
  <pageSetup fitToHeight="2" fitToWidth="1" horizontalDpi="600" verticalDpi="600" orientation="portrait" paperSize="9" scale="7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1" sqref="A1"/>
    </sheetView>
  </sheetViews>
  <sheetFormatPr defaultColWidth="9.125" defaultRowHeight="12.75" outlineLevelCol="1"/>
  <cols>
    <col min="1" max="1" width="85.00390625" style="58" customWidth="1"/>
    <col min="2" max="2" width="6.00390625" style="58" customWidth="1"/>
    <col min="3" max="3" width="6.50390625" style="71" customWidth="1"/>
    <col min="4" max="4" width="15.00390625" style="58" customWidth="1" outlineLevel="1"/>
    <col min="5" max="16384" width="9.125" style="58" customWidth="1"/>
  </cols>
  <sheetData>
    <row r="1" spans="1:4" ht="15" customHeight="1">
      <c r="A1" s="56"/>
      <c r="B1" s="56"/>
      <c r="C1" s="57"/>
      <c r="D1" s="93" t="s">
        <v>128</v>
      </c>
    </row>
    <row r="2" spans="1:4" ht="15" customHeight="1">
      <c r="A2" s="56"/>
      <c r="B2" s="56"/>
      <c r="C2" s="57"/>
      <c r="D2" s="93" t="s">
        <v>129</v>
      </c>
    </row>
    <row r="3" spans="1:4" ht="15" customHeight="1">
      <c r="A3" s="56"/>
      <c r="B3" s="56"/>
      <c r="C3" s="57"/>
      <c r="D3" s="1" t="s">
        <v>4</v>
      </c>
    </row>
    <row r="4" spans="1:4" ht="15" customHeight="1">
      <c r="A4" s="56"/>
      <c r="B4" s="57"/>
      <c r="C4" s="57"/>
      <c r="D4" s="93" t="s">
        <v>130</v>
      </c>
    </row>
    <row r="5" spans="1:4" ht="15" customHeight="1">
      <c r="A5" s="56"/>
      <c r="B5" s="57"/>
      <c r="C5" s="57"/>
      <c r="D5" s="1"/>
    </row>
    <row r="6" spans="1:4" ht="15" customHeight="1">
      <c r="A6" s="56"/>
      <c r="B6" s="57"/>
      <c r="C6" s="57"/>
      <c r="D6" s="1"/>
    </row>
    <row r="7" spans="1:3" ht="15">
      <c r="A7" s="56"/>
      <c r="B7" s="57"/>
      <c r="C7" s="57"/>
    </row>
    <row r="8" spans="1:4" ht="76.5" customHeight="1">
      <c r="A8" s="166" t="s">
        <v>115</v>
      </c>
      <c r="B8" s="166"/>
      <c r="C8" s="166"/>
      <c r="D8" s="166"/>
    </row>
    <row r="9" spans="1:4" ht="15">
      <c r="A9" s="56"/>
      <c r="B9" s="57"/>
      <c r="C9" s="57"/>
      <c r="D9" s="56"/>
    </row>
    <row r="10" spans="1:4" ht="32.25" customHeight="1">
      <c r="A10" s="59" t="s">
        <v>5</v>
      </c>
      <c r="B10" s="167" t="s">
        <v>6</v>
      </c>
      <c r="C10" s="168"/>
      <c r="D10" s="60" t="s">
        <v>7</v>
      </c>
    </row>
    <row r="11" spans="1:4" ht="12.75">
      <c r="A11" s="59" t="s">
        <v>8</v>
      </c>
      <c r="B11" s="72" t="s">
        <v>9</v>
      </c>
      <c r="C11" s="73"/>
      <c r="D11" s="59" t="s">
        <v>10</v>
      </c>
    </row>
    <row r="12" spans="1:4" s="62" customFormat="1" ht="17.25">
      <c r="A12" s="55" t="s">
        <v>11</v>
      </c>
      <c r="B12" s="54" t="s">
        <v>12</v>
      </c>
      <c r="C12" s="61" t="s">
        <v>13</v>
      </c>
      <c r="D12" s="52">
        <v>51905.2</v>
      </c>
    </row>
    <row r="13" spans="1:4" s="62" customFormat="1" ht="36">
      <c r="A13" s="39" t="s">
        <v>98</v>
      </c>
      <c r="B13" s="53" t="s">
        <v>12</v>
      </c>
      <c r="C13" s="63" t="s">
        <v>40</v>
      </c>
      <c r="D13" s="40">
        <v>2438.6</v>
      </c>
    </row>
    <row r="14" spans="1:4" s="62" customFormat="1" ht="54">
      <c r="A14" s="39" t="s">
        <v>14</v>
      </c>
      <c r="B14" s="53" t="s">
        <v>12</v>
      </c>
      <c r="C14" s="63" t="s">
        <v>15</v>
      </c>
      <c r="D14" s="40">
        <v>1057.4</v>
      </c>
    </row>
    <row r="15" spans="1:4" s="62" customFormat="1" ht="54">
      <c r="A15" s="39" t="s">
        <v>16</v>
      </c>
      <c r="B15" s="53" t="s">
        <v>12</v>
      </c>
      <c r="C15" s="63" t="s">
        <v>17</v>
      </c>
      <c r="D15" s="40">
        <v>17172.3</v>
      </c>
    </row>
    <row r="16" spans="1:4" s="62" customFormat="1" ht="36">
      <c r="A16" s="39" t="s">
        <v>18</v>
      </c>
      <c r="B16" s="53" t="s">
        <v>12</v>
      </c>
      <c r="C16" s="63" t="s">
        <v>19</v>
      </c>
      <c r="D16" s="40">
        <v>5140.299999999999</v>
      </c>
    </row>
    <row r="17" spans="1:4" s="62" customFormat="1" ht="18">
      <c r="A17" s="39" t="s">
        <v>21</v>
      </c>
      <c r="B17" s="53" t="s">
        <v>12</v>
      </c>
      <c r="C17" s="63" t="s">
        <v>22</v>
      </c>
      <c r="D17" s="40">
        <v>4282.1</v>
      </c>
    </row>
    <row r="18" spans="1:4" s="62" customFormat="1" ht="18">
      <c r="A18" s="39" t="s">
        <v>23</v>
      </c>
      <c r="B18" s="53" t="s">
        <v>12</v>
      </c>
      <c r="C18" s="63">
        <v>13</v>
      </c>
      <c r="D18" s="40">
        <v>21814.5</v>
      </c>
    </row>
    <row r="19" spans="1:4" s="62" customFormat="1" ht="34.5">
      <c r="A19" s="64" t="s">
        <v>24</v>
      </c>
      <c r="B19" s="54" t="s">
        <v>15</v>
      </c>
      <c r="C19" s="61" t="s">
        <v>13</v>
      </c>
      <c r="D19" s="52">
        <v>5329.4</v>
      </c>
    </row>
    <row r="20" spans="1:4" s="62" customFormat="1" ht="36">
      <c r="A20" s="65" t="s">
        <v>25</v>
      </c>
      <c r="B20" s="66" t="s">
        <v>15</v>
      </c>
      <c r="C20" s="67" t="s">
        <v>26</v>
      </c>
      <c r="D20" s="68">
        <v>1650</v>
      </c>
    </row>
    <row r="21" spans="1:4" s="62" customFormat="1" ht="18">
      <c r="A21" s="65" t="s">
        <v>27</v>
      </c>
      <c r="B21" s="66" t="s">
        <v>15</v>
      </c>
      <c r="C21" s="67" t="s">
        <v>28</v>
      </c>
      <c r="D21" s="68">
        <v>50</v>
      </c>
    </row>
    <row r="22" spans="1:4" s="62" customFormat="1" ht="36">
      <c r="A22" s="65" t="s">
        <v>29</v>
      </c>
      <c r="B22" s="66" t="s">
        <v>15</v>
      </c>
      <c r="C22" s="67" t="s">
        <v>30</v>
      </c>
      <c r="D22" s="68">
        <v>3629.4</v>
      </c>
    </row>
    <row r="23" spans="1:4" s="62" customFormat="1" ht="17.25">
      <c r="A23" s="64" t="s">
        <v>31</v>
      </c>
      <c r="B23" s="54" t="s">
        <v>17</v>
      </c>
      <c r="C23" s="61" t="s">
        <v>13</v>
      </c>
      <c r="D23" s="52">
        <v>57897.7</v>
      </c>
    </row>
    <row r="24" spans="1:4" s="62" customFormat="1" ht="18">
      <c r="A24" s="65" t="s">
        <v>33</v>
      </c>
      <c r="B24" s="66" t="s">
        <v>17</v>
      </c>
      <c r="C24" s="67" t="s">
        <v>26</v>
      </c>
      <c r="D24" s="68">
        <v>56463</v>
      </c>
    </row>
    <row r="25" spans="1:4" s="62" customFormat="1" ht="18">
      <c r="A25" s="65" t="s">
        <v>34</v>
      </c>
      <c r="B25" s="66" t="s">
        <v>17</v>
      </c>
      <c r="C25" s="67" t="s">
        <v>35</v>
      </c>
      <c r="D25" s="68">
        <v>1434.7</v>
      </c>
    </row>
    <row r="26" spans="1:4" s="62" customFormat="1" ht="17.25">
      <c r="A26" s="55" t="s">
        <v>36</v>
      </c>
      <c r="B26" s="69" t="s">
        <v>37</v>
      </c>
      <c r="C26" s="61" t="s">
        <v>13</v>
      </c>
      <c r="D26" s="52">
        <v>92793.29999999999</v>
      </c>
    </row>
    <row r="27" spans="1:4" s="62" customFormat="1" ht="18">
      <c r="A27" s="39" t="s">
        <v>38</v>
      </c>
      <c r="B27" s="53" t="s">
        <v>37</v>
      </c>
      <c r="C27" s="63" t="s">
        <v>12</v>
      </c>
      <c r="D27" s="40">
        <v>36459.2</v>
      </c>
    </row>
    <row r="28" spans="1:4" s="62" customFormat="1" ht="18">
      <c r="A28" s="39" t="s">
        <v>39</v>
      </c>
      <c r="B28" s="53" t="s">
        <v>37</v>
      </c>
      <c r="C28" s="63" t="s">
        <v>40</v>
      </c>
      <c r="D28" s="40">
        <v>13416.5</v>
      </c>
    </row>
    <row r="29" spans="1:4" s="62" customFormat="1" ht="18">
      <c r="A29" s="39" t="s">
        <v>41</v>
      </c>
      <c r="B29" s="53" t="s">
        <v>37</v>
      </c>
      <c r="C29" s="63" t="s">
        <v>15</v>
      </c>
      <c r="D29" s="40">
        <v>35407.6</v>
      </c>
    </row>
    <row r="30" spans="1:4" s="62" customFormat="1" ht="18">
      <c r="A30" s="39" t="s">
        <v>99</v>
      </c>
      <c r="B30" s="53" t="s">
        <v>37</v>
      </c>
      <c r="C30" s="63" t="s">
        <v>37</v>
      </c>
      <c r="D30" s="40">
        <v>7510</v>
      </c>
    </row>
    <row r="31" spans="1:4" s="62" customFormat="1" ht="17.25">
      <c r="A31" s="55" t="s">
        <v>42</v>
      </c>
      <c r="B31" s="54" t="s">
        <v>20</v>
      </c>
      <c r="C31" s="61" t="s">
        <v>13</v>
      </c>
      <c r="D31" s="52">
        <v>621</v>
      </c>
    </row>
    <row r="32" spans="1:4" s="62" customFormat="1" ht="18">
      <c r="A32" s="39" t="s">
        <v>43</v>
      </c>
      <c r="B32" s="53" t="s">
        <v>20</v>
      </c>
      <c r="C32" s="63" t="s">
        <v>20</v>
      </c>
      <c r="D32" s="40">
        <v>621</v>
      </c>
    </row>
    <row r="33" spans="1:4" s="62" customFormat="1" ht="17.25">
      <c r="A33" s="51" t="s">
        <v>44</v>
      </c>
      <c r="B33" s="54" t="s">
        <v>32</v>
      </c>
      <c r="C33" s="61" t="s">
        <v>13</v>
      </c>
      <c r="D33" s="52">
        <v>78307.5</v>
      </c>
    </row>
    <row r="34" spans="1:4" s="62" customFormat="1" ht="18">
      <c r="A34" s="4" t="s">
        <v>45</v>
      </c>
      <c r="B34" s="53" t="s">
        <v>32</v>
      </c>
      <c r="C34" s="63" t="s">
        <v>12</v>
      </c>
      <c r="D34" s="40">
        <v>78307.5</v>
      </c>
    </row>
    <row r="35" spans="1:4" s="62" customFormat="1" ht="17.25">
      <c r="A35" s="51" t="s">
        <v>46</v>
      </c>
      <c r="B35" s="54" t="s">
        <v>28</v>
      </c>
      <c r="C35" s="61" t="s">
        <v>13</v>
      </c>
      <c r="D35" s="52">
        <v>12700</v>
      </c>
    </row>
    <row r="36" spans="1:4" s="62" customFormat="1" ht="18">
      <c r="A36" s="4" t="s">
        <v>47</v>
      </c>
      <c r="B36" s="53" t="s">
        <v>28</v>
      </c>
      <c r="C36" s="63" t="s">
        <v>12</v>
      </c>
      <c r="D36" s="40">
        <v>9250</v>
      </c>
    </row>
    <row r="37" spans="1:4" s="62" customFormat="1" ht="18">
      <c r="A37" s="39" t="s">
        <v>48</v>
      </c>
      <c r="B37" s="53" t="s">
        <v>28</v>
      </c>
      <c r="C37" s="63" t="s">
        <v>15</v>
      </c>
      <c r="D37" s="40">
        <v>3000</v>
      </c>
    </row>
    <row r="38" spans="1:4" s="62" customFormat="1" ht="18">
      <c r="A38" s="39" t="s">
        <v>49</v>
      </c>
      <c r="B38" s="53" t="s">
        <v>28</v>
      </c>
      <c r="C38" s="63" t="s">
        <v>19</v>
      </c>
      <c r="D38" s="40">
        <v>450</v>
      </c>
    </row>
    <row r="39" spans="1:4" s="62" customFormat="1" ht="17.25">
      <c r="A39" s="55" t="s">
        <v>50</v>
      </c>
      <c r="B39" s="54" t="s">
        <v>22</v>
      </c>
      <c r="C39" s="61" t="s">
        <v>13</v>
      </c>
      <c r="D39" s="52">
        <v>49864.3</v>
      </c>
    </row>
    <row r="40" spans="1:4" s="62" customFormat="1" ht="18">
      <c r="A40" s="39" t="s">
        <v>51</v>
      </c>
      <c r="B40" s="53" t="s">
        <v>22</v>
      </c>
      <c r="C40" s="63" t="s">
        <v>12</v>
      </c>
      <c r="D40" s="40">
        <v>40835.6</v>
      </c>
    </row>
    <row r="41" spans="1:4" s="62" customFormat="1" ht="18">
      <c r="A41" s="39" t="s">
        <v>119</v>
      </c>
      <c r="B41" s="53" t="s">
        <v>22</v>
      </c>
      <c r="C41" s="63" t="s">
        <v>40</v>
      </c>
      <c r="D41" s="40">
        <v>9028.7</v>
      </c>
    </row>
    <row r="42" spans="1:4" s="62" customFormat="1" ht="18">
      <c r="A42" s="74" t="s">
        <v>52</v>
      </c>
      <c r="B42" s="75"/>
      <c r="C42" s="63"/>
      <c r="D42" s="52">
        <v>349418.39999999997</v>
      </c>
    </row>
    <row r="43" s="62" customFormat="1" ht="17.25">
      <c r="C43" s="70"/>
    </row>
  </sheetData>
  <sheetProtection/>
  <autoFilter ref="A11:D42"/>
  <mergeCells count="2">
    <mergeCell ref="A8:D8"/>
    <mergeCell ref="B10:C10"/>
  </mergeCells>
  <printOptions horizontalCentered="1"/>
  <pageMargins left="0.7874015748031497" right="0.22" top="0.5905511811023623" bottom="0.5905511811023623" header="0" footer="0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B1">
      <selection activeCell="B1" sqref="B1"/>
    </sheetView>
  </sheetViews>
  <sheetFormatPr defaultColWidth="9.125" defaultRowHeight="12.75" outlineLevelRow="1"/>
  <cols>
    <col min="1" max="1" width="5.50390625" style="154" hidden="1" customWidth="1"/>
    <col min="2" max="2" width="42.125" style="100" customWidth="1"/>
    <col min="3" max="3" width="18.50390625" style="100" customWidth="1"/>
    <col min="4" max="4" width="13.125" style="100" customWidth="1"/>
    <col min="5" max="5" width="15.00390625" style="100" customWidth="1"/>
    <col min="6" max="6" width="15.00390625" style="136" customWidth="1"/>
    <col min="7" max="7" width="11.50390625" style="100" customWidth="1"/>
    <col min="8" max="8" width="15.00390625" style="100" customWidth="1"/>
    <col min="9" max="9" width="14.50390625" style="100" customWidth="1"/>
    <col min="10" max="10" width="10.375" style="100" customWidth="1"/>
    <col min="11" max="11" width="23.50390625" style="100" customWidth="1"/>
    <col min="12" max="16384" width="9.125" style="100" customWidth="1"/>
  </cols>
  <sheetData>
    <row r="1" spans="1:11" s="84" customFormat="1" ht="14.25">
      <c r="A1" s="94"/>
      <c r="B1" s="94"/>
      <c r="C1" s="94"/>
      <c r="D1" s="94"/>
      <c r="E1" s="95"/>
      <c r="F1" s="96"/>
      <c r="G1" s="95"/>
      <c r="H1" s="95"/>
      <c r="I1" s="155"/>
      <c r="J1" s="94"/>
      <c r="K1" s="93" t="s">
        <v>128</v>
      </c>
    </row>
    <row r="2" spans="1:11" s="84" customFormat="1" ht="14.25">
      <c r="A2" s="94"/>
      <c r="B2" s="94"/>
      <c r="C2" s="94"/>
      <c r="D2" s="94"/>
      <c r="E2" s="95"/>
      <c r="F2" s="96"/>
      <c r="G2" s="95"/>
      <c r="H2" s="95"/>
      <c r="I2" s="155"/>
      <c r="J2" s="94"/>
      <c r="K2" s="93" t="s">
        <v>129</v>
      </c>
    </row>
    <row r="3" spans="1:11" s="84" customFormat="1" ht="14.25">
      <c r="A3" s="94"/>
      <c r="B3" s="94"/>
      <c r="C3" s="94"/>
      <c r="D3" s="94"/>
      <c r="E3" s="95"/>
      <c r="F3" s="96"/>
      <c r="G3" s="95"/>
      <c r="H3" s="95"/>
      <c r="I3" s="155"/>
      <c r="J3" s="94"/>
      <c r="K3" s="1" t="s">
        <v>4</v>
      </c>
    </row>
    <row r="4" spans="1:11" s="84" customFormat="1" ht="13.5">
      <c r="A4" s="97"/>
      <c r="B4" s="97"/>
      <c r="C4" s="97"/>
      <c r="D4" s="156"/>
      <c r="E4" s="96"/>
      <c r="F4" s="96"/>
      <c r="G4" s="96"/>
      <c r="H4" s="96"/>
      <c r="I4" s="97"/>
      <c r="J4" s="94"/>
      <c r="K4" s="93" t="s">
        <v>130</v>
      </c>
    </row>
    <row r="5" spans="1:11" s="84" customFormat="1" ht="13.5">
      <c r="A5" s="97"/>
      <c r="B5" s="97"/>
      <c r="C5" s="97"/>
      <c r="D5" s="156"/>
      <c r="E5" s="96"/>
      <c r="F5" s="96"/>
      <c r="G5" s="96"/>
      <c r="H5" s="96"/>
      <c r="I5" s="97"/>
      <c r="J5" s="94"/>
      <c r="K5" s="93"/>
    </row>
    <row r="6" spans="1:11" s="84" customFormat="1" ht="13.5">
      <c r="A6" s="97"/>
      <c r="B6" s="97"/>
      <c r="C6" s="97"/>
      <c r="D6" s="156"/>
      <c r="E6" s="96"/>
      <c r="F6" s="96"/>
      <c r="G6" s="96"/>
      <c r="H6" s="96"/>
      <c r="I6" s="98"/>
      <c r="J6" s="94"/>
      <c r="K6" s="99"/>
    </row>
    <row r="7" spans="1:11" s="84" customFormat="1" ht="42" customHeight="1">
      <c r="A7" s="169" t="s">
        <v>131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s="84" customFormat="1" ht="2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 ht="30.75" customHeight="1">
      <c r="A9" s="100"/>
      <c r="B9" s="178" t="s">
        <v>132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3.5">
      <c r="A10" s="104"/>
      <c r="B10" s="102"/>
      <c r="C10" s="102"/>
      <c r="D10" s="102"/>
      <c r="E10" s="102"/>
      <c r="F10" s="103"/>
      <c r="G10" s="102"/>
      <c r="H10" s="102"/>
      <c r="I10" s="102"/>
      <c r="J10" s="101"/>
      <c r="K10" s="101"/>
    </row>
    <row r="11" spans="1:11" s="106" customFormat="1" ht="12.75">
      <c r="A11" s="170"/>
      <c r="B11" s="172" t="s">
        <v>133</v>
      </c>
      <c r="C11" s="173" t="s">
        <v>134</v>
      </c>
      <c r="D11" s="172" t="s">
        <v>135</v>
      </c>
      <c r="E11" s="172" t="s">
        <v>136</v>
      </c>
      <c r="F11" s="175" t="s">
        <v>137</v>
      </c>
      <c r="G11" s="177" t="s">
        <v>138</v>
      </c>
      <c r="H11" s="177"/>
      <c r="I11" s="177"/>
      <c r="J11" s="177"/>
      <c r="K11" s="172" t="s">
        <v>139</v>
      </c>
    </row>
    <row r="12" spans="1:11" s="106" customFormat="1" ht="66" thickBot="1">
      <c r="A12" s="171"/>
      <c r="B12" s="170"/>
      <c r="C12" s="174"/>
      <c r="D12" s="170"/>
      <c r="E12" s="170"/>
      <c r="F12" s="176"/>
      <c r="G12" s="107" t="s">
        <v>140</v>
      </c>
      <c r="H12" s="107" t="s">
        <v>141</v>
      </c>
      <c r="I12" s="107" t="s">
        <v>142</v>
      </c>
      <c r="J12" s="107" t="s">
        <v>143</v>
      </c>
      <c r="K12" s="170"/>
    </row>
    <row r="13" spans="1:11" ht="66" thickBot="1">
      <c r="A13" s="108"/>
      <c r="B13" s="109" t="s">
        <v>144</v>
      </c>
      <c r="C13" s="108" t="s">
        <v>145</v>
      </c>
      <c r="D13" s="108"/>
      <c r="E13" s="110">
        <f>E14</f>
        <v>10120.5</v>
      </c>
      <c r="F13" s="110">
        <f aca="true" t="shared" si="0" ref="F13:J14">F14</f>
        <v>10120.5</v>
      </c>
      <c r="G13" s="110">
        <f t="shared" si="0"/>
        <v>10120.5</v>
      </c>
      <c r="H13" s="110">
        <f t="shared" si="0"/>
        <v>0</v>
      </c>
      <c r="I13" s="110">
        <f t="shared" si="0"/>
        <v>0</v>
      </c>
      <c r="J13" s="110">
        <f t="shared" si="0"/>
        <v>0</v>
      </c>
      <c r="K13" s="111"/>
    </row>
    <row r="14" spans="1:11" ht="26.25">
      <c r="A14" s="112"/>
      <c r="B14" s="113" t="s">
        <v>146</v>
      </c>
      <c r="C14" s="112" t="s">
        <v>147</v>
      </c>
      <c r="D14" s="112"/>
      <c r="E14" s="114">
        <f>E15</f>
        <v>10120.5</v>
      </c>
      <c r="F14" s="114">
        <f aca="true" t="shared" si="1" ref="F14:F74">G14+H14+I14+J14</f>
        <v>10120.5</v>
      </c>
      <c r="G14" s="114">
        <f t="shared" si="0"/>
        <v>10120.5</v>
      </c>
      <c r="H14" s="114">
        <f t="shared" si="0"/>
        <v>0</v>
      </c>
      <c r="I14" s="114">
        <f t="shared" si="0"/>
        <v>0</v>
      </c>
      <c r="J14" s="114">
        <f t="shared" si="0"/>
        <v>0</v>
      </c>
      <c r="K14" s="115"/>
    </row>
    <row r="15" spans="1:11" s="120" customFormat="1" ht="66">
      <c r="A15" s="116" t="s">
        <v>8</v>
      </c>
      <c r="B15" s="117" t="s">
        <v>148</v>
      </c>
      <c r="C15" s="116" t="s">
        <v>149</v>
      </c>
      <c r="D15" s="116"/>
      <c r="E15" s="118">
        <v>10120.5</v>
      </c>
      <c r="F15" s="118">
        <f t="shared" si="1"/>
        <v>10120.5</v>
      </c>
      <c r="G15" s="118">
        <f>G16+G17+G18</f>
        <v>10120.5</v>
      </c>
      <c r="H15" s="118">
        <f>H16+H17+H18</f>
        <v>0</v>
      </c>
      <c r="I15" s="118">
        <f>I16+I17+I18</f>
        <v>0</v>
      </c>
      <c r="J15" s="118">
        <f>J16+J17+J18</f>
        <v>0</v>
      </c>
      <c r="K15" s="119"/>
    </row>
    <row r="16" spans="1:11" s="127" customFormat="1" ht="52.5" outlineLevel="1">
      <c r="A16" s="121" t="s">
        <v>150</v>
      </c>
      <c r="B16" s="122" t="s">
        <v>277</v>
      </c>
      <c r="C16" s="123" t="s">
        <v>151</v>
      </c>
      <c r="D16" s="123" t="s">
        <v>152</v>
      </c>
      <c r="E16" s="126">
        <v>1073</v>
      </c>
      <c r="F16" s="124">
        <f t="shared" si="1"/>
        <v>1073</v>
      </c>
      <c r="G16" s="125">
        <f>350+723</f>
        <v>1073</v>
      </c>
      <c r="H16" s="125"/>
      <c r="I16" s="125"/>
      <c r="J16" s="126"/>
      <c r="K16" s="123" t="s">
        <v>153</v>
      </c>
    </row>
    <row r="17" spans="1:11" s="127" customFormat="1" ht="52.5" outlineLevel="1">
      <c r="A17" s="121" t="s">
        <v>154</v>
      </c>
      <c r="B17" s="122" t="s">
        <v>155</v>
      </c>
      <c r="C17" s="123" t="s">
        <v>151</v>
      </c>
      <c r="D17" s="123" t="s">
        <v>152</v>
      </c>
      <c r="E17" s="126">
        <v>1047.5</v>
      </c>
      <c r="F17" s="124">
        <f t="shared" si="1"/>
        <v>1047.5</v>
      </c>
      <c r="G17" s="125">
        <f>350+697.5</f>
        <v>1047.5</v>
      </c>
      <c r="H17" s="128"/>
      <c r="I17" s="125"/>
      <c r="J17" s="125"/>
      <c r="K17" s="123" t="s">
        <v>156</v>
      </c>
    </row>
    <row r="18" spans="1:11" s="127" customFormat="1" ht="145.5" outlineLevel="1" thickBot="1">
      <c r="A18" s="121" t="s">
        <v>157</v>
      </c>
      <c r="B18" s="122" t="s">
        <v>158</v>
      </c>
      <c r="C18" s="123" t="s">
        <v>151</v>
      </c>
      <c r="D18" s="123" t="s">
        <v>159</v>
      </c>
      <c r="E18" s="126">
        <v>8000</v>
      </c>
      <c r="F18" s="124">
        <f t="shared" si="1"/>
        <v>8000</v>
      </c>
      <c r="G18" s="125">
        <f>2500+5500</f>
        <v>8000</v>
      </c>
      <c r="H18" s="125"/>
      <c r="I18" s="125"/>
      <c r="J18" s="125"/>
      <c r="K18" s="123" t="s">
        <v>156</v>
      </c>
    </row>
    <row r="19" spans="1:11" ht="39.75" thickBot="1">
      <c r="A19" s="108"/>
      <c r="B19" s="109" t="s">
        <v>160</v>
      </c>
      <c r="C19" s="108" t="s">
        <v>161</v>
      </c>
      <c r="D19" s="108"/>
      <c r="E19" s="110">
        <f aca="true" t="shared" si="2" ref="E19:J19">E20</f>
        <v>195598.7</v>
      </c>
      <c r="F19" s="110">
        <f t="shared" si="1"/>
        <v>16000</v>
      </c>
      <c r="G19" s="110">
        <f t="shared" si="2"/>
        <v>16000</v>
      </c>
      <c r="H19" s="110">
        <f t="shared" si="2"/>
        <v>0</v>
      </c>
      <c r="I19" s="110">
        <f t="shared" si="2"/>
        <v>0</v>
      </c>
      <c r="J19" s="110">
        <f t="shared" si="2"/>
        <v>0</v>
      </c>
      <c r="K19" s="111"/>
    </row>
    <row r="20" spans="1:11" ht="39">
      <c r="A20" s="129"/>
      <c r="B20" s="130" t="s">
        <v>162</v>
      </c>
      <c r="C20" s="129" t="s">
        <v>163</v>
      </c>
      <c r="D20" s="129"/>
      <c r="E20" s="131">
        <f>E21+E24+E26</f>
        <v>195598.7</v>
      </c>
      <c r="F20" s="131">
        <f t="shared" si="1"/>
        <v>16000</v>
      </c>
      <c r="G20" s="131">
        <f>G21+G24+G26</f>
        <v>16000</v>
      </c>
      <c r="H20" s="131">
        <f>H21+H24+H26</f>
        <v>0</v>
      </c>
      <c r="I20" s="131">
        <f>I21+I24+I26</f>
        <v>0</v>
      </c>
      <c r="J20" s="131">
        <f>J21+J24+J26</f>
        <v>0</v>
      </c>
      <c r="K20" s="132"/>
    </row>
    <row r="21" spans="1:11" s="136" customFormat="1" ht="52.5" outlineLevel="1">
      <c r="A21" s="133" t="s">
        <v>8</v>
      </c>
      <c r="B21" s="134" t="s">
        <v>164</v>
      </c>
      <c r="C21" s="105" t="s">
        <v>165</v>
      </c>
      <c r="D21" s="105"/>
      <c r="E21" s="135">
        <f>E22+E23</f>
        <v>193098.7</v>
      </c>
      <c r="F21" s="135">
        <f t="shared" si="1"/>
        <v>13500</v>
      </c>
      <c r="G21" s="135">
        <f>G22+G23</f>
        <v>13500</v>
      </c>
      <c r="H21" s="135"/>
      <c r="I21" s="135"/>
      <c r="J21" s="135"/>
      <c r="K21" s="105"/>
    </row>
    <row r="22" spans="1:11" s="127" customFormat="1" ht="66" outlineLevel="1">
      <c r="A22" s="121" t="s">
        <v>150</v>
      </c>
      <c r="B22" s="122" t="s">
        <v>166</v>
      </c>
      <c r="C22" s="123" t="s">
        <v>151</v>
      </c>
      <c r="D22" s="123">
        <v>2017</v>
      </c>
      <c r="E22" s="126">
        <v>191098.7</v>
      </c>
      <c r="F22" s="126">
        <f t="shared" si="1"/>
        <v>13500</v>
      </c>
      <c r="G22" s="126">
        <v>13500</v>
      </c>
      <c r="H22" s="126"/>
      <c r="I22" s="126"/>
      <c r="J22" s="126"/>
      <c r="K22" s="123" t="s">
        <v>167</v>
      </c>
    </row>
    <row r="23" spans="1:11" s="127" customFormat="1" ht="39" outlineLevel="1">
      <c r="A23" s="121" t="s">
        <v>154</v>
      </c>
      <c r="B23" s="122" t="s">
        <v>168</v>
      </c>
      <c r="C23" s="123" t="s">
        <v>151</v>
      </c>
      <c r="D23" s="123">
        <v>2017</v>
      </c>
      <c r="E23" s="126">
        <v>2000</v>
      </c>
      <c r="F23" s="137">
        <f t="shared" si="1"/>
        <v>0</v>
      </c>
      <c r="G23" s="126"/>
      <c r="H23" s="126"/>
      <c r="I23" s="126"/>
      <c r="J23" s="126"/>
      <c r="K23" s="123" t="s">
        <v>169</v>
      </c>
    </row>
    <row r="24" spans="1:11" s="136" customFormat="1" ht="92.25" outlineLevel="1">
      <c r="A24" s="133" t="s">
        <v>9</v>
      </c>
      <c r="B24" s="134" t="s">
        <v>170</v>
      </c>
      <c r="C24" s="105" t="s">
        <v>171</v>
      </c>
      <c r="D24" s="105"/>
      <c r="E24" s="135">
        <f>E25</f>
        <v>1000</v>
      </c>
      <c r="F24" s="135">
        <f t="shared" si="1"/>
        <v>1000</v>
      </c>
      <c r="G24" s="135">
        <f>G25</f>
        <v>1000</v>
      </c>
      <c r="H24" s="135"/>
      <c r="I24" s="135"/>
      <c r="J24" s="135"/>
      <c r="K24" s="105"/>
    </row>
    <row r="25" spans="1:11" s="127" customFormat="1" ht="52.5" outlineLevel="1">
      <c r="A25" s="121" t="s">
        <v>172</v>
      </c>
      <c r="B25" s="122" t="s">
        <v>166</v>
      </c>
      <c r="C25" s="123" t="s">
        <v>151</v>
      </c>
      <c r="D25" s="123">
        <v>2017</v>
      </c>
      <c r="E25" s="126">
        <v>1000</v>
      </c>
      <c r="F25" s="126">
        <f t="shared" si="1"/>
        <v>1000</v>
      </c>
      <c r="G25" s="126">
        <v>1000</v>
      </c>
      <c r="H25" s="126"/>
      <c r="I25" s="126"/>
      <c r="J25" s="126"/>
      <c r="K25" s="123" t="s">
        <v>173</v>
      </c>
    </row>
    <row r="26" spans="1:11" s="136" customFormat="1" ht="52.5" outlineLevel="1">
      <c r="A26" s="133" t="s">
        <v>10</v>
      </c>
      <c r="B26" s="134" t="s">
        <v>174</v>
      </c>
      <c r="C26" s="105" t="s">
        <v>175</v>
      </c>
      <c r="D26" s="105"/>
      <c r="E26" s="135">
        <f>E27</f>
        <v>1500</v>
      </c>
      <c r="F26" s="135">
        <f t="shared" si="1"/>
        <v>1500</v>
      </c>
      <c r="G26" s="135">
        <f>G27</f>
        <v>1500</v>
      </c>
      <c r="H26" s="135"/>
      <c r="I26" s="135"/>
      <c r="J26" s="135"/>
      <c r="K26" s="105"/>
    </row>
    <row r="27" spans="1:11" s="127" customFormat="1" ht="53.25" outlineLevel="1" thickBot="1">
      <c r="A27" s="121" t="s">
        <v>176</v>
      </c>
      <c r="B27" s="122" t="s">
        <v>177</v>
      </c>
      <c r="C27" s="123" t="s">
        <v>151</v>
      </c>
      <c r="D27" s="123">
        <v>2017</v>
      </c>
      <c r="E27" s="126">
        <v>1500</v>
      </c>
      <c r="F27" s="126">
        <f t="shared" si="1"/>
        <v>1500</v>
      </c>
      <c r="G27" s="126">
        <v>1500</v>
      </c>
      <c r="H27" s="126"/>
      <c r="I27" s="126"/>
      <c r="J27" s="126"/>
      <c r="K27" s="123" t="s">
        <v>178</v>
      </c>
    </row>
    <row r="28" spans="1:11" ht="27" thickBot="1">
      <c r="A28" s="108"/>
      <c r="B28" s="109" t="s">
        <v>179</v>
      </c>
      <c r="C28" s="108" t="s">
        <v>180</v>
      </c>
      <c r="D28" s="108"/>
      <c r="E28" s="110">
        <f>E29</f>
        <v>12960</v>
      </c>
      <c r="F28" s="110">
        <f t="shared" si="1"/>
        <v>650</v>
      </c>
      <c r="G28" s="110">
        <f aca="true" t="shared" si="3" ref="G28:J29">G29</f>
        <v>650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1"/>
    </row>
    <row r="29" spans="1:11" ht="39">
      <c r="A29" s="129"/>
      <c r="B29" s="130" t="s">
        <v>181</v>
      </c>
      <c r="C29" s="129" t="s">
        <v>182</v>
      </c>
      <c r="D29" s="129"/>
      <c r="E29" s="131">
        <f>E30</f>
        <v>12960</v>
      </c>
      <c r="F29" s="131">
        <f t="shared" si="1"/>
        <v>650</v>
      </c>
      <c r="G29" s="131">
        <f t="shared" si="3"/>
        <v>650</v>
      </c>
      <c r="H29" s="131">
        <f t="shared" si="3"/>
        <v>0</v>
      </c>
      <c r="I29" s="131">
        <f t="shared" si="3"/>
        <v>0</v>
      </c>
      <c r="J29" s="131">
        <f t="shared" si="3"/>
        <v>0</v>
      </c>
      <c r="K29" s="132"/>
    </row>
    <row r="30" spans="1:11" s="136" customFormat="1" ht="39" outlineLevel="1">
      <c r="A30" s="133" t="s">
        <v>8</v>
      </c>
      <c r="B30" s="134" t="s">
        <v>183</v>
      </c>
      <c r="C30" s="116" t="s">
        <v>184</v>
      </c>
      <c r="D30" s="105"/>
      <c r="E30" s="135">
        <f>E31+E32+E33</f>
        <v>12960</v>
      </c>
      <c r="F30" s="135">
        <f t="shared" si="1"/>
        <v>650</v>
      </c>
      <c r="G30" s="135">
        <f>G31+G32+G33</f>
        <v>650</v>
      </c>
      <c r="H30" s="135">
        <f>H31+H32+H33</f>
        <v>0</v>
      </c>
      <c r="I30" s="135">
        <f>I31+I32+I33</f>
        <v>0</v>
      </c>
      <c r="J30" s="135">
        <f>J31+J32+J33</f>
        <v>0</v>
      </c>
      <c r="K30" s="105"/>
    </row>
    <row r="31" spans="1:11" s="127" customFormat="1" ht="26.25" outlineLevel="1">
      <c r="A31" s="138" t="s">
        <v>150</v>
      </c>
      <c r="B31" s="122" t="s">
        <v>185</v>
      </c>
      <c r="C31" s="123" t="s">
        <v>186</v>
      </c>
      <c r="D31" s="123">
        <v>2017</v>
      </c>
      <c r="E31" s="137">
        <v>8260</v>
      </c>
      <c r="F31" s="124">
        <f t="shared" si="1"/>
        <v>650</v>
      </c>
      <c r="G31" s="126">
        <v>650</v>
      </c>
      <c r="H31" s="126"/>
      <c r="I31" s="126"/>
      <c r="J31" s="126"/>
      <c r="K31" s="123" t="s">
        <v>187</v>
      </c>
    </row>
    <row r="32" spans="1:11" s="127" customFormat="1" ht="39" outlineLevel="1">
      <c r="A32" s="138" t="s">
        <v>154</v>
      </c>
      <c r="B32" s="122" t="s">
        <v>188</v>
      </c>
      <c r="C32" s="123" t="s">
        <v>189</v>
      </c>
      <c r="D32" s="123">
        <v>2017</v>
      </c>
      <c r="E32" s="137">
        <v>4500</v>
      </c>
      <c r="F32" s="124">
        <f t="shared" si="1"/>
        <v>0</v>
      </c>
      <c r="G32" s="126"/>
      <c r="H32" s="126"/>
      <c r="I32" s="126"/>
      <c r="J32" s="126"/>
      <c r="K32" s="123" t="s">
        <v>187</v>
      </c>
    </row>
    <row r="33" spans="1:11" s="127" customFormat="1" ht="39.75" outlineLevel="1" thickBot="1">
      <c r="A33" s="139" t="s">
        <v>157</v>
      </c>
      <c r="B33" s="158" t="s">
        <v>190</v>
      </c>
      <c r="C33" s="140" t="s">
        <v>191</v>
      </c>
      <c r="D33" s="140">
        <v>2017</v>
      </c>
      <c r="E33" s="159">
        <v>200</v>
      </c>
      <c r="F33" s="141">
        <f t="shared" si="1"/>
        <v>0</v>
      </c>
      <c r="G33" s="142"/>
      <c r="H33" s="142"/>
      <c r="I33" s="142"/>
      <c r="J33" s="142"/>
      <c r="K33" s="140" t="s">
        <v>187</v>
      </c>
    </row>
    <row r="34" spans="1:11" ht="39.75" thickBot="1">
      <c r="A34" s="108"/>
      <c r="B34" s="109" t="s">
        <v>192</v>
      </c>
      <c r="C34" s="108" t="s">
        <v>193</v>
      </c>
      <c r="D34" s="108"/>
      <c r="E34" s="110">
        <f>E35</f>
        <v>13003</v>
      </c>
      <c r="F34" s="110">
        <f t="shared" si="1"/>
        <v>9028.7</v>
      </c>
      <c r="G34" s="110">
        <f aca="true" t="shared" si="4" ref="G34:J35">G35</f>
        <v>9028.7</v>
      </c>
      <c r="H34" s="110">
        <f t="shared" si="4"/>
        <v>0</v>
      </c>
      <c r="I34" s="110">
        <f t="shared" si="4"/>
        <v>0</v>
      </c>
      <c r="J34" s="110">
        <f t="shared" si="4"/>
        <v>0</v>
      </c>
      <c r="K34" s="111"/>
    </row>
    <row r="35" spans="1:11" ht="39">
      <c r="A35" s="129"/>
      <c r="B35" s="130" t="s">
        <v>194</v>
      </c>
      <c r="C35" s="129" t="s">
        <v>195</v>
      </c>
      <c r="D35" s="129"/>
      <c r="E35" s="131">
        <f>E36</f>
        <v>13003</v>
      </c>
      <c r="F35" s="131">
        <f t="shared" si="1"/>
        <v>9028.7</v>
      </c>
      <c r="G35" s="131">
        <f t="shared" si="4"/>
        <v>9028.7</v>
      </c>
      <c r="H35" s="131">
        <f t="shared" si="4"/>
        <v>0</v>
      </c>
      <c r="I35" s="131">
        <f t="shared" si="4"/>
        <v>0</v>
      </c>
      <c r="J35" s="131">
        <f t="shared" si="4"/>
        <v>0</v>
      </c>
      <c r="K35" s="132"/>
    </row>
    <row r="36" spans="1:11" s="120" customFormat="1" ht="52.5">
      <c r="A36" s="116" t="s">
        <v>8</v>
      </c>
      <c r="B36" s="117" t="s">
        <v>196</v>
      </c>
      <c r="C36" s="116" t="s">
        <v>197</v>
      </c>
      <c r="D36" s="116"/>
      <c r="E36" s="118">
        <f>E37+E38</f>
        <v>13003</v>
      </c>
      <c r="F36" s="118">
        <f t="shared" si="1"/>
        <v>9028.7</v>
      </c>
      <c r="G36" s="118">
        <f>G37+G38</f>
        <v>9028.7</v>
      </c>
      <c r="H36" s="118">
        <f>H37+H38</f>
        <v>0</v>
      </c>
      <c r="I36" s="118">
        <f>I37+I38</f>
        <v>0</v>
      </c>
      <c r="J36" s="118">
        <f>J37+J38</f>
        <v>0</v>
      </c>
      <c r="K36" s="119"/>
    </row>
    <row r="37" spans="1:11" s="127" customFormat="1" ht="39" outlineLevel="1">
      <c r="A37" s="121" t="s">
        <v>150</v>
      </c>
      <c r="B37" s="122" t="s">
        <v>198</v>
      </c>
      <c r="C37" s="123" t="s">
        <v>199</v>
      </c>
      <c r="D37" s="123" t="s">
        <v>200</v>
      </c>
      <c r="E37" s="126">
        <v>9028.7</v>
      </c>
      <c r="F37" s="126">
        <f t="shared" si="1"/>
        <v>9028.7</v>
      </c>
      <c r="G37" s="126">
        <v>9028.7</v>
      </c>
      <c r="H37" s="126"/>
      <c r="I37" s="126"/>
      <c r="J37" s="126"/>
      <c r="K37" s="123" t="s">
        <v>201</v>
      </c>
    </row>
    <row r="38" spans="1:11" s="127" customFormat="1" ht="27" outlineLevel="1" thickBot="1">
      <c r="A38" s="139" t="s">
        <v>154</v>
      </c>
      <c r="B38" s="158" t="s">
        <v>202</v>
      </c>
      <c r="C38" s="140" t="s">
        <v>199</v>
      </c>
      <c r="D38" s="140">
        <v>2017</v>
      </c>
      <c r="E38" s="142">
        <v>3974.3</v>
      </c>
      <c r="F38" s="142">
        <f t="shared" si="1"/>
        <v>0</v>
      </c>
      <c r="G38" s="142"/>
      <c r="H38" s="142"/>
      <c r="I38" s="142"/>
      <c r="J38" s="142"/>
      <c r="K38" s="123" t="s">
        <v>187</v>
      </c>
    </row>
    <row r="39" spans="1:11" ht="27" thickBot="1">
      <c r="A39" s="108"/>
      <c r="B39" s="109" t="s">
        <v>203</v>
      </c>
      <c r="C39" s="108" t="s">
        <v>204</v>
      </c>
      <c r="D39" s="108"/>
      <c r="E39" s="110">
        <f>E40+E43</f>
        <v>39647.9</v>
      </c>
      <c r="F39" s="110">
        <f t="shared" si="1"/>
        <v>6363</v>
      </c>
      <c r="G39" s="110">
        <f>G40+G43</f>
        <v>6363</v>
      </c>
      <c r="H39" s="110">
        <f>H40+H43</f>
        <v>0</v>
      </c>
      <c r="I39" s="110">
        <f>I40+I43</f>
        <v>0</v>
      </c>
      <c r="J39" s="110">
        <f>J40+J43</f>
        <v>0</v>
      </c>
      <c r="K39" s="111"/>
    </row>
    <row r="40" spans="1:11" ht="117" customHeight="1">
      <c r="A40" s="129"/>
      <c r="B40" s="162" t="s">
        <v>205</v>
      </c>
      <c r="C40" s="129" t="s">
        <v>206</v>
      </c>
      <c r="D40" s="129"/>
      <c r="E40" s="131">
        <f>E41</f>
        <v>3200</v>
      </c>
      <c r="F40" s="131">
        <f t="shared" si="1"/>
        <v>1600</v>
      </c>
      <c r="G40" s="131">
        <f aca="true" t="shared" si="5" ref="G40:J41">G41</f>
        <v>1600</v>
      </c>
      <c r="H40" s="131">
        <f t="shared" si="5"/>
        <v>0</v>
      </c>
      <c r="I40" s="131">
        <f t="shared" si="5"/>
        <v>0</v>
      </c>
      <c r="J40" s="131">
        <f t="shared" si="5"/>
        <v>0</v>
      </c>
      <c r="K40" s="132"/>
    </row>
    <row r="41" spans="1:11" s="136" customFormat="1" ht="38.25" customHeight="1" outlineLevel="1">
      <c r="A41" s="133" t="s">
        <v>8</v>
      </c>
      <c r="B41" s="134" t="s">
        <v>207</v>
      </c>
      <c r="C41" s="116" t="s">
        <v>208</v>
      </c>
      <c r="D41" s="105"/>
      <c r="E41" s="135">
        <f>E42</f>
        <v>3200</v>
      </c>
      <c r="F41" s="135">
        <f>G41+H41+I41+J41</f>
        <v>1600</v>
      </c>
      <c r="G41" s="135">
        <f t="shared" si="5"/>
        <v>1600</v>
      </c>
      <c r="H41" s="135">
        <f t="shared" si="5"/>
        <v>0</v>
      </c>
      <c r="I41" s="135">
        <f t="shared" si="5"/>
        <v>0</v>
      </c>
      <c r="J41" s="135">
        <f t="shared" si="5"/>
        <v>0</v>
      </c>
      <c r="K41" s="105"/>
    </row>
    <row r="42" spans="1:11" s="127" customFormat="1" ht="54" customHeight="1" outlineLevel="1">
      <c r="A42" s="121" t="s">
        <v>150</v>
      </c>
      <c r="B42" s="122" t="s">
        <v>209</v>
      </c>
      <c r="C42" s="123" t="s">
        <v>276</v>
      </c>
      <c r="D42" s="123">
        <v>2017</v>
      </c>
      <c r="E42" s="126">
        <v>3200</v>
      </c>
      <c r="F42" s="124">
        <f t="shared" si="1"/>
        <v>1600</v>
      </c>
      <c r="G42" s="126">
        <v>1600</v>
      </c>
      <c r="H42" s="126"/>
      <c r="I42" s="126"/>
      <c r="J42" s="126"/>
      <c r="K42" s="123" t="s">
        <v>187</v>
      </c>
    </row>
    <row r="43" spans="1:11" ht="26.25">
      <c r="A43" s="112"/>
      <c r="B43" s="113" t="s">
        <v>211</v>
      </c>
      <c r="C43" s="112" t="s">
        <v>212</v>
      </c>
      <c r="D43" s="112"/>
      <c r="E43" s="114">
        <f>E44+E51</f>
        <v>36447.9</v>
      </c>
      <c r="F43" s="114">
        <f t="shared" si="1"/>
        <v>4763</v>
      </c>
      <c r="G43" s="114">
        <f>G44+G51</f>
        <v>4763</v>
      </c>
      <c r="H43" s="114">
        <f>H44+H51</f>
        <v>0</v>
      </c>
      <c r="I43" s="114">
        <f>I44+I51</f>
        <v>0</v>
      </c>
      <c r="J43" s="114">
        <f>J44+J51</f>
        <v>0</v>
      </c>
      <c r="K43" s="115"/>
    </row>
    <row r="44" spans="1:11" s="136" customFormat="1" ht="26.25" outlineLevel="1">
      <c r="A44" s="133" t="s">
        <v>8</v>
      </c>
      <c r="B44" s="134" t="s">
        <v>213</v>
      </c>
      <c r="C44" s="116" t="s">
        <v>214</v>
      </c>
      <c r="D44" s="105"/>
      <c r="E44" s="135">
        <f>E45+E46+E47+E48+E49+E50</f>
        <v>33447.9</v>
      </c>
      <c r="F44" s="135">
        <f t="shared" si="1"/>
        <v>1763</v>
      </c>
      <c r="G44" s="135">
        <f>G45+G46+G47+G48+G49+G50</f>
        <v>1763</v>
      </c>
      <c r="H44" s="135">
        <f>H45+H46+H47+H48+H49+H50</f>
        <v>0</v>
      </c>
      <c r="I44" s="135">
        <f>I45+I46+I47+I48+I49+I50</f>
        <v>0</v>
      </c>
      <c r="J44" s="135">
        <f>J45+J46+J47+J48+J49+J50</f>
        <v>0</v>
      </c>
      <c r="K44" s="105"/>
    </row>
    <row r="45" spans="1:11" s="127" customFormat="1" ht="39" outlineLevel="1">
      <c r="A45" s="121" t="s">
        <v>150</v>
      </c>
      <c r="B45" s="122" t="s">
        <v>215</v>
      </c>
      <c r="C45" s="123" t="s">
        <v>210</v>
      </c>
      <c r="D45" s="123">
        <v>2017</v>
      </c>
      <c r="E45" s="137">
        <v>263</v>
      </c>
      <c r="F45" s="143">
        <f t="shared" si="1"/>
        <v>263</v>
      </c>
      <c r="G45" s="126">
        <v>263</v>
      </c>
      <c r="H45" s="126"/>
      <c r="I45" s="126"/>
      <c r="J45" s="126"/>
      <c r="K45" s="123" t="s">
        <v>216</v>
      </c>
    </row>
    <row r="46" spans="1:11" s="127" customFormat="1" ht="39" outlineLevel="1">
      <c r="A46" s="139" t="s">
        <v>154</v>
      </c>
      <c r="B46" s="144" t="s">
        <v>217</v>
      </c>
      <c r="C46" s="123" t="s">
        <v>210</v>
      </c>
      <c r="D46" s="140">
        <v>2017</v>
      </c>
      <c r="E46" s="160">
        <v>1500</v>
      </c>
      <c r="F46" s="141">
        <f t="shared" si="1"/>
        <v>1500</v>
      </c>
      <c r="G46" s="142">
        <v>1500</v>
      </c>
      <c r="H46" s="142"/>
      <c r="I46" s="142"/>
      <c r="J46" s="142"/>
      <c r="K46" s="140" t="s">
        <v>218</v>
      </c>
    </row>
    <row r="47" spans="1:11" s="127" customFormat="1" ht="39" outlineLevel="1">
      <c r="A47" s="121" t="s">
        <v>157</v>
      </c>
      <c r="B47" s="122" t="s">
        <v>219</v>
      </c>
      <c r="C47" s="123" t="s">
        <v>151</v>
      </c>
      <c r="D47" s="123">
        <v>2017</v>
      </c>
      <c r="E47" s="126">
        <v>6011.9</v>
      </c>
      <c r="F47" s="143">
        <f>G47+H47+I47+J47</f>
        <v>0</v>
      </c>
      <c r="G47" s="126"/>
      <c r="H47" s="126"/>
      <c r="I47" s="126"/>
      <c r="J47" s="126"/>
      <c r="K47" s="123" t="s">
        <v>220</v>
      </c>
    </row>
    <row r="48" spans="1:11" s="127" customFormat="1" ht="39" outlineLevel="1">
      <c r="A48" s="121" t="s">
        <v>221</v>
      </c>
      <c r="B48" s="145" t="s">
        <v>222</v>
      </c>
      <c r="C48" s="123" t="s">
        <v>151</v>
      </c>
      <c r="D48" s="123">
        <v>2017</v>
      </c>
      <c r="E48" s="126">
        <v>300</v>
      </c>
      <c r="F48" s="124">
        <f>G48+H48+I48+J48</f>
        <v>0</v>
      </c>
      <c r="G48" s="126"/>
      <c r="H48" s="126"/>
      <c r="I48" s="126"/>
      <c r="J48" s="126"/>
      <c r="K48" s="123" t="s">
        <v>220</v>
      </c>
    </row>
    <row r="49" spans="1:11" s="127" customFormat="1" ht="39" outlineLevel="1">
      <c r="A49" s="121" t="s">
        <v>223</v>
      </c>
      <c r="B49" s="145" t="s">
        <v>224</v>
      </c>
      <c r="C49" s="123" t="s">
        <v>151</v>
      </c>
      <c r="D49" s="123">
        <v>2017</v>
      </c>
      <c r="E49" s="137">
        <v>4000</v>
      </c>
      <c r="F49" s="143">
        <f>G49+H49+I49+J49</f>
        <v>0</v>
      </c>
      <c r="G49" s="126"/>
      <c r="H49" s="126"/>
      <c r="I49" s="126"/>
      <c r="J49" s="126"/>
      <c r="K49" s="123" t="s">
        <v>220</v>
      </c>
    </row>
    <row r="50" spans="1:11" s="127" customFormat="1" ht="39" outlineLevel="1">
      <c r="A50" s="121" t="s">
        <v>225</v>
      </c>
      <c r="B50" s="145" t="s">
        <v>226</v>
      </c>
      <c r="C50" s="123" t="s">
        <v>151</v>
      </c>
      <c r="D50" s="123">
        <v>2017</v>
      </c>
      <c r="E50" s="137">
        <v>21373</v>
      </c>
      <c r="F50" s="124">
        <f>G50+H50+I50+J50</f>
        <v>0</v>
      </c>
      <c r="G50" s="126"/>
      <c r="H50" s="126"/>
      <c r="I50" s="126"/>
      <c r="J50" s="126"/>
      <c r="K50" s="123" t="s">
        <v>220</v>
      </c>
    </row>
    <row r="51" spans="1:11" s="136" customFormat="1" ht="66" outlineLevel="1">
      <c r="A51" s="133" t="s">
        <v>9</v>
      </c>
      <c r="B51" s="134" t="s">
        <v>227</v>
      </c>
      <c r="C51" s="116" t="s">
        <v>228</v>
      </c>
      <c r="D51" s="105"/>
      <c r="E51" s="135">
        <f>E52</f>
        <v>3000</v>
      </c>
      <c r="F51" s="135">
        <f t="shared" si="1"/>
        <v>3000</v>
      </c>
      <c r="G51" s="135">
        <f>G52</f>
        <v>3000</v>
      </c>
      <c r="H51" s="135">
        <f>H52</f>
        <v>0</v>
      </c>
      <c r="I51" s="135">
        <f>I52</f>
        <v>0</v>
      </c>
      <c r="J51" s="135">
        <f>J52</f>
        <v>0</v>
      </c>
      <c r="K51" s="105"/>
    </row>
    <row r="52" spans="1:11" s="127" customFormat="1" ht="53.25" outlineLevel="1" thickBot="1">
      <c r="A52" s="121" t="s">
        <v>172</v>
      </c>
      <c r="B52" s="122" t="s">
        <v>229</v>
      </c>
      <c r="C52" s="123" t="s">
        <v>230</v>
      </c>
      <c r="D52" s="123">
        <v>2017</v>
      </c>
      <c r="E52" s="137">
        <v>3000</v>
      </c>
      <c r="F52" s="143">
        <f t="shared" si="1"/>
        <v>3000</v>
      </c>
      <c r="G52" s="126">
        <v>3000</v>
      </c>
      <c r="H52" s="126"/>
      <c r="I52" s="126"/>
      <c r="J52" s="126"/>
      <c r="K52" s="123" t="s">
        <v>231</v>
      </c>
    </row>
    <row r="53" spans="1:11" ht="39.75" thickBot="1">
      <c r="A53" s="108"/>
      <c r="B53" s="109" t="s">
        <v>232</v>
      </c>
      <c r="C53" s="108" t="s">
        <v>233</v>
      </c>
      <c r="D53" s="108"/>
      <c r="E53" s="110">
        <f>E54</f>
        <v>342.5</v>
      </c>
      <c r="F53" s="110">
        <f t="shared" si="1"/>
        <v>342.5</v>
      </c>
      <c r="G53" s="110">
        <f>G54</f>
        <v>342.5</v>
      </c>
      <c r="H53" s="110">
        <f>H54</f>
        <v>0</v>
      </c>
      <c r="I53" s="110">
        <f>I54</f>
        <v>0</v>
      </c>
      <c r="J53" s="110">
        <f>J54</f>
        <v>0</v>
      </c>
      <c r="K53" s="111"/>
    </row>
    <row r="54" spans="1:11" ht="52.5">
      <c r="A54" s="129"/>
      <c r="B54" s="130" t="s">
        <v>234</v>
      </c>
      <c r="C54" s="129" t="s">
        <v>235</v>
      </c>
      <c r="D54" s="129"/>
      <c r="E54" s="131">
        <f>E56</f>
        <v>342.5</v>
      </c>
      <c r="F54" s="131">
        <f t="shared" si="1"/>
        <v>342.5</v>
      </c>
      <c r="G54" s="131">
        <f>G56</f>
        <v>342.5</v>
      </c>
      <c r="H54" s="131">
        <f>H56</f>
        <v>0</v>
      </c>
      <c r="I54" s="131">
        <f>I56</f>
        <v>0</v>
      </c>
      <c r="J54" s="131">
        <f>J56</f>
        <v>0</v>
      </c>
      <c r="K54" s="132"/>
    </row>
    <row r="55" spans="1:11" s="147" customFormat="1" ht="92.25">
      <c r="A55" s="116" t="s">
        <v>8</v>
      </c>
      <c r="B55" s="117" t="s">
        <v>236</v>
      </c>
      <c r="C55" s="116" t="s">
        <v>237</v>
      </c>
      <c r="D55" s="116"/>
      <c r="E55" s="118">
        <f>E56</f>
        <v>342.5</v>
      </c>
      <c r="F55" s="118">
        <f>G55+H55+I55+J55</f>
        <v>342.5</v>
      </c>
      <c r="G55" s="118">
        <f>G56</f>
        <v>342.5</v>
      </c>
      <c r="H55" s="118">
        <f>H56</f>
        <v>0</v>
      </c>
      <c r="I55" s="118">
        <f>I56</f>
        <v>0</v>
      </c>
      <c r="J55" s="118">
        <f>J56</f>
        <v>0</v>
      </c>
      <c r="K55" s="146"/>
    </row>
    <row r="56" spans="1:11" s="127" customFormat="1" ht="27" outlineLevel="1" thickBot="1">
      <c r="A56" s="148" t="s">
        <v>150</v>
      </c>
      <c r="B56" s="158" t="s">
        <v>238</v>
      </c>
      <c r="C56" s="140" t="s">
        <v>210</v>
      </c>
      <c r="D56" s="140" t="s">
        <v>200</v>
      </c>
      <c r="E56" s="159">
        <v>342.5</v>
      </c>
      <c r="F56" s="141">
        <f t="shared" si="1"/>
        <v>342.5</v>
      </c>
      <c r="G56" s="142">
        <v>342.5</v>
      </c>
      <c r="H56" s="142"/>
      <c r="I56" s="142"/>
      <c r="J56" s="142"/>
      <c r="K56" s="140" t="s">
        <v>187</v>
      </c>
    </row>
    <row r="57" spans="1:11" ht="27" thickBot="1">
      <c r="A57" s="108"/>
      <c r="B57" s="109" t="s">
        <v>239</v>
      </c>
      <c r="C57" s="108" t="s">
        <v>240</v>
      </c>
      <c r="D57" s="108"/>
      <c r="E57" s="110">
        <f>E58</f>
        <v>184337</v>
      </c>
      <c r="F57" s="110">
        <f t="shared" si="1"/>
        <v>6400</v>
      </c>
      <c r="G57" s="110">
        <f>G58</f>
        <v>6400</v>
      </c>
      <c r="H57" s="110">
        <f>H58</f>
        <v>0</v>
      </c>
      <c r="I57" s="110">
        <f>I58</f>
        <v>0</v>
      </c>
      <c r="J57" s="110">
        <f>J58</f>
        <v>0</v>
      </c>
      <c r="K57" s="111"/>
    </row>
    <row r="58" spans="1:11" ht="13.5">
      <c r="A58" s="129"/>
      <c r="B58" s="130" t="s">
        <v>241</v>
      </c>
      <c r="C58" s="129" t="s">
        <v>242</v>
      </c>
      <c r="D58" s="129"/>
      <c r="E58" s="131">
        <f>E59+E76</f>
        <v>184337</v>
      </c>
      <c r="F58" s="131">
        <f t="shared" si="1"/>
        <v>6400</v>
      </c>
      <c r="G58" s="131">
        <f>G59+G76</f>
        <v>6400</v>
      </c>
      <c r="H58" s="131">
        <f>H59+H76</f>
        <v>0</v>
      </c>
      <c r="I58" s="131">
        <f>I59+I76</f>
        <v>0</v>
      </c>
      <c r="J58" s="131">
        <f>J59+J76</f>
        <v>0</v>
      </c>
      <c r="K58" s="132"/>
    </row>
    <row r="59" spans="1:11" s="147" customFormat="1" ht="13.5">
      <c r="A59" s="116" t="s">
        <v>8</v>
      </c>
      <c r="B59" s="117" t="s">
        <v>243</v>
      </c>
      <c r="C59" s="116" t="s">
        <v>244</v>
      </c>
      <c r="D59" s="116"/>
      <c r="E59" s="118">
        <f>SUM(E60:E75)</f>
        <v>181337</v>
      </c>
      <c r="F59" s="118">
        <f>G59+H59+I59+J59</f>
        <v>3400</v>
      </c>
      <c r="G59" s="118">
        <f>SUM(G60:G75)</f>
        <v>3400</v>
      </c>
      <c r="H59" s="118">
        <f>SUM(H60:H75)</f>
        <v>0</v>
      </c>
      <c r="I59" s="118">
        <f>SUM(I60:I75)</f>
        <v>0</v>
      </c>
      <c r="J59" s="118">
        <f>SUM(J60:J75)</f>
        <v>0</v>
      </c>
      <c r="K59" s="146"/>
    </row>
    <row r="60" spans="1:11" s="127" customFormat="1" ht="39" outlineLevel="1">
      <c r="A60" s="138" t="s">
        <v>150</v>
      </c>
      <c r="B60" s="149" t="s">
        <v>238</v>
      </c>
      <c r="C60" s="123" t="s">
        <v>151</v>
      </c>
      <c r="D60" s="123">
        <v>2017</v>
      </c>
      <c r="E60" s="126">
        <v>10000</v>
      </c>
      <c r="F60" s="124">
        <f t="shared" si="1"/>
        <v>3000</v>
      </c>
      <c r="G60" s="126">
        <v>3000</v>
      </c>
      <c r="H60" s="126"/>
      <c r="I60" s="126"/>
      <c r="J60" s="126"/>
      <c r="K60" s="123" t="s">
        <v>187</v>
      </c>
    </row>
    <row r="61" spans="1:11" s="127" customFormat="1" ht="66" outlineLevel="1">
      <c r="A61" s="121" t="s">
        <v>154</v>
      </c>
      <c r="B61" s="149" t="s">
        <v>245</v>
      </c>
      <c r="C61" s="123" t="s">
        <v>151</v>
      </c>
      <c r="D61" s="123">
        <v>2017</v>
      </c>
      <c r="E61" s="126">
        <v>400</v>
      </c>
      <c r="F61" s="124">
        <f>G61+H61+I61+J61</f>
        <v>400</v>
      </c>
      <c r="G61" s="126">
        <v>400</v>
      </c>
      <c r="H61" s="126"/>
      <c r="I61" s="126"/>
      <c r="J61" s="126"/>
      <c r="K61" s="123" t="s">
        <v>187</v>
      </c>
    </row>
    <row r="62" spans="1:11" s="127" customFormat="1" ht="39" outlineLevel="1">
      <c r="A62" s="138" t="s">
        <v>157</v>
      </c>
      <c r="B62" s="149" t="s">
        <v>246</v>
      </c>
      <c r="C62" s="123" t="s">
        <v>151</v>
      </c>
      <c r="D62" s="123">
        <v>2017</v>
      </c>
      <c r="E62" s="126">
        <v>5125</v>
      </c>
      <c r="F62" s="124">
        <f t="shared" si="1"/>
        <v>0</v>
      </c>
      <c r="G62" s="126"/>
      <c r="H62" s="126"/>
      <c r="I62" s="126"/>
      <c r="J62" s="126"/>
      <c r="K62" s="123" t="s">
        <v>187</v>
      </c>
    </row>
    <row r="63" spans="1:11" s="127" customFormat="1" ht="52.5" outlineLevel="1">
      <c r="A63" s="138" t="s">
        <v>221</v>
      </c>
      <c r="B63" s="149" t="s">
        <v>247</v>
      </c>
      <c r="C63" s="123" t="s">
        <v>151</v>
      </c>
      <c r="D63" s="123">
        <v>2017</v>
      </c>
      <c r="E63" s="126">
        <v>4427</v>
      </c>
      <c r="F63" s="124">
        <f t="shared" si="1"/>
        <v>0</v>
      </c>
      <c r="G63" s="126"/>
      <c r="H63" s="126"/>
      <c r="I63" s="126"/>
      <c r="J63" s="126"/>
      <c r="K63" s="123" t="s">
        <v>187</v>
      </c>
    </row>
    <row r="64" spans="1:11" s="127" customFormat="1" ht="39" outlineLevel="1">
      <c r="A64" s="138" t="s">
        <v>223</v>
      </c>
      <c r="B64" s="149" t="s">
        <v>248</v>
      </c>
      <c r="C64" s="123" t="s">
        <v>151</v>
      </c>
      <c r="D64" s="123">
        <v>2017</v>
      </c>
      <c r="E64" s="126">
        <v>2319</v>
      </c>
      <c r="F64" s="124">
        <f t="shared" si="1"/>
        <v>0</v>
      </c>
      <c r="G64" s="126"/>
      <c r="H64" s="126"/>
      <c r="I64" s="126"/>
      <c r="J64" s="126"/>
      <c r="K64" s="123" t="s">
        <v>187</v>
      </c>
    </row>
    <row r="65" spans="1:11" s="127" customFormat="1" ht="66" outlineLevel="1">
      <c r="A65" s="138" t="s">
        <v>225</v>
      </c>
      <c r="B65" s="149" t="s">
        <v>249</v>
      </c>
      <c r="C65" s="123" t="s">
        <v>151</v>
      </c>
      <c r="D65" s="123">
        <v>2017</v>
      </c>
      <c r="E65" s="126">
        <v>2975</v>
      </c>
      <c r="F65" s="124">
        <f t="shared" si="1"/>
        <v>0</v>
      </c>
      <c r="G65" s="126"/>
      <c r="H65" s="126"/>
      <c r="I65" s="126"/>
      <c r="J65" s="126"/>
      <c r="K65" s="123" t="s">
        <v>187</v>
      </c>
    </row>
    <row r="66" spans="1:11" s="127" customFormat="1" ht="39" outlineLevel="1">
      <c r="A66" s="138" t="s">
        <v>250</v>
      </c>
      <c r="B66" s="150" t="s">
        <v>251</v>
      </c>
      <c r="C66" s="123" t="s">
        <v>151</v>
      </c>
      <c r="D66" s="123">
        <v>2017</v>
      </c>
      <c r="E66" s="126">
        <v>400</v>
      </c>
      <c r="F66" s="124">
        <f t="shared" si="1"/>
        <v>0</v>
      </c>
      <c r="G66" s="126"/>
      <c r="H66" s="126"/>
      <c r="I66" s="126"/>
      <c r="J66" s="126"/>
      <c r="K66" s="123" t="s">
        <v>187</v>
      </c>
    </row>
    <row r="67" spans="1:11" s="127" customFormat="1" ht="39" outlineLevel="1">
      <c r="A67" s="138" t="s">
        <v>252</v>
      </c>
      <c r="B67" s="150" t="s">
        <v>253</v>
      </c>
      <c r="C67" s="123" t="s">
        <v>151</v>
      </c>
      <c r="D67" s="123">
        <v>2017</v>
      </c>
      <c r="E67" s="126">
        <v>380</v>
      </c>
      <c r="F67" s="124">
        <f t="shared" si="1"/>
        <v>0</v>
      </c>
      <c r="G67" s="126"/>
      <c r="H67" s="126"/>
      <c r="I67" s="126"/>
      <c r="J67" s="126"/>
      <c r="K67" s="123" t="s">
        <v>187</v>
      </c>
    </row>
    <row r="68" spans="1:11" s="127" customFormat="1" ht="26.25" outlineLevel="1">
      <c r="A68" s="138" t="s">
        <v>254</v>
      </c>
      <c r="B68" s="149" t="s">
        <v>255</v>
      </c>
      <c r="C68" s="123" t="s">
        <v>210</v>
      </c>
      <c r="D68" s="123">
        <v>2017</v>
      </c>
      <c r="E68" s="126">
        <v>500</v>
      </c>
      <c r="F68" s="124">
        <f t="shared" si="1"/>
        <v>0</v>
      </c>
      <c r="G68" s="126"/>
      <c r="H68" s="126"/>
      <c r="I68" s="126"/>
      <c r="J68" s="126"/>
      <c r="K68" s="123" t="s">
        <v>256</v>
      </c>
    </row>
    <row r="69" spans="1:11" s="127" customFormat="1" ht="39" outlineLevel="1">
      <c r="A69" s="138" t="s">
        <v>257</v>
      </c>
      <c r="B69" s="149" t="s">
        <v>258</v>
      </c>
      <c r="C69" s="123" t="s">
        <v>151</v>
      </c>
      <c r="D69" s="123">
        <v>2017</v>
      </c>
      <c r="E69" s="126">
        <v>138</v>
      </c>
      <c r="F69" s="124">
        <f t="shared" si="1"/>
        <v>0</v>
      </c>
      <c r="G69" s="126"/>
      <c r="H69" s="126"/>
      <c r="I69" s="126"/>
      <c r="J69" s="126"/>
      <c r="K69" s="123" t="s">
        <v>187</v>
      </c>
    </row>
    <row r="70" spans="1:11" s="127" customFormat="1" ht="78.75" outlineLevel="1">
      <c r="A70" s="138" t="s">
        <v>259</v>
      </c>
      <c r="B70" s="149" t="s">
        <v>260</v>
      </c>
      <c r="C70" s="123" t="s">
        <v>151</v>
      </c>
      <c r="D70" s="123">
        <v>2017</v>
      </c>
      <c r="E70" s="126">
        <v>1000</v>
      </c>
      <c r="F70" s="124">
        <f t="shared" si="1"/>
        <v>0</v>
      </c>
      <c r="G70" s="126"/>
      <c r="H70" s="126"/>
      <c r="I70" s="126"/>
      <c r="J70" s="126"/>
      <c r="K70" s="123" t="s">
        <v>256</v>
      </c>
    </row>
    <row r="71" spans="1:11" s="127" customFormat="1" ht="39" outlineLevel="1">
      <c r="A71" s="121" t="s">
        <v>261</v>
      </c>
      <c r="B71" s="149" t="s">
        <v>262</v>
      </c>
      <c r="C71" s="123" t="s">
        <v>151</v>
      </c>
      <c r="D71" s="123">
        <v>2017</v>
      </c>
      <c r="E71" s="126">
        <v>600</v>
      </c>
      <c r="F71" s="124"/>
      <c r="G71" s="126"/>
      <c r="H71" s="126"/>
      <c r="I71" s="126"/>
      <c r="J71" s="126"/>
      <c r="K71" s="123" t="s">
        <v>256</v>
      </c>
    </row>
    <row r="72" spans="1:11" s="127" customFormat="1" ht="26.25" outlineLevel="1">
      <c r="A72" s="121" t="s">
        <v>263</v>
      </c>
      <c r="B72" s="149" t="s">
        <v>264</v>
      </c>
      <c r="C72" s="123" t="s">
        <v>210</v>
      </c>
      <c r="D72" s="123">
        <v>2017</v>
      </c>
      <c r="E72" s="126">
        <v>1100</v>
      </c>
      <c r="F72" s="124">
        <f t="shared" si="1"/>
        <v>0</v>
      </c>
      <c r="G72" s="126"/>
      <c r="H72" s="126"/>
      <c r="I72" s="126"/>
      <c r="J72" s="126"/>
      <c r="K72" s="123" t="s">
        <v>256</v>
      </c>
    </row>
    <row r="73" spans="1:11" s="127" customFormat="1" ht="39" outlineLevel="1">
      <c r="A73" s="121" t="s">
        <v>265</v>
      </c>
      <c r="B73" s="149" t="s">
        <v>266</v>
      </c>
      <c r="C73" s="123" t="s">
        <v>151</v>
      </c>
      <c r="D73" s="123">
        <v>2017</v>
      </c>
      <c r="E73" s="126">
        <v>3950</v>
      </c>
      <c r="F73" s="124">
        <f t="shared" si="1"/>
        <v>0</v>
      </c>
      <c r="G73" s="126"/>
      <c r="H73" s="126"/>
      <c r="I73" s="126"/>
      <c r="J73" s="126"/>
      <c r="K73" s="123" t="s">
        <v>220</v>
      </c>
    </row>
    <row r="74" spans="1:11" s="127" customFormat="1" ht="39" outlineLevel="1">
      <c r="A74" s="121" t="s">
        <v>267</v>
      </c>
      <c r="B74" s="149" t="s">
        <v>268</v>
      </c>
      <c r="C74" s="123" t="s">
        <v>151</v>
      </c>
      <c r="D74" s="123">
        <v>2017</v>
      </c>
      <c r="E74" s="126">
        <v>3950</v>
      </c>
      <c r="F74" s="124">
        <f t="shared" si="1"/>
        <v>0</v>
      </c>
      <c r="G74" s="126"/>
      <c r="H74" s="126"/>
      <c r="I74" s="126"/>
      <c r="J74" s="126"/>
      <c r="K74" s="123" t="s">
        <v>220</v>
      </c>
    </row>
    <row r="75" spans="1:11" s="127" customFormat="1" ht="101.25" customHeight="1" outlineLevel="1">
      <c r="A75" s="121" t="s">
        <v>269</v>
      </c>
      <c r="B75" s="149" t="s">
        <v>270</v>
      </c>
      <c r="C75" s="123" t="s">
        <v>151</v>
      </c>
      <c r="D75" s="123">
        <v>2017</v>
      </c>
      <c r="E75" s="126">
        <v>144073</v>
      </c>
      <c r="F75" s="124">
        <f>G75+H75+I75+J75</f>
        <v>0</v>
      </c>
      <c r="G75" s="126"/>
      <c r="H75" s="126"/>
      <c r="I75" s="126"/>
      <c r="J75" s="126"/>
      <c r="K75" s="123" t="s">
        <v>271</v>
      </c>
    </row>
    <row r="76" spans="1:11" s="147" customFormat="1" ht="160.5" customHeight="1">
      <c r="A76" s="116" t="s">
        <v>9</v>
      </c>
      <c r="B76" s="163" t="s">
        <v>272</v>
      </c>
      <c r="C76" s="116" t="s">
        <v>273</v>
      </c>
      <c r="D76" s="116"/>
      <c r="E76" s="118">
        <f>E77</f>
        <v>3000</v>
      </c>
      <c r="F76" s="118">
        <f>G76+H76+I76+J76</f>
        <v>3000</v>
      </c>
      <c r="G76" s="118">
        <f>G77</f>
        <v>3000</v>
      </c>
      <c r="H76" s="118">
        <f>H77</f>
        <v>0</v>
      </c>
      <c r="I76" s="118">
        <f>I77</f>
        <v>0</v>
      </c>
      <c r="J76" s="118">
        <f>J77</f>
        <v>0</v>
      </c>
      <c r="K76" s="146"/>
    </row>
    <row r="77" spans="1:11" s="127" customFormat="1" ht="132" outlineLevel="1" thickBot="1">
      <c r="A77" s="138" t="s">
        <v>172</v>
      </c>
      <c r="B77" s="149" t="s">
        <v>274</v>
      </c>
      <c r="C77" s="123" t="s">
        <v>151</v>
      </c>
      <c r="D77" s="123">
        <v>2017</v>
      </c>
      <c r="E77" s="126">
        <v>3000</v>
      </c>
      <c r="F77" s="124">
        <f>G77+H77+I77+J77</f>
        <v>3000</v>
      </c>
      <c r="G77" s="126">
        <v>3000</v>
      </c>
      <c r="H77" s="126"/>
      <c r="I77" s="126"/>
      <c r="J77" s="126"/>
      <c r="K77" s="123" t="s">
        <v>256</v>
      </c>
    </row>
    <row r="78" spans="1:11" ht="14.25" thickBot="1">
      <c r="A78" s="151"/>
      <c r="B78" s="161" t="s">
        <v>275</v>
      </c>
      <c r="C78" s="152"/>
      <c r="D78" s="152"/>
      <c r="E78" s="153">
        <f aca="true" t="shared" si="6" ref="E78:J78">E13+E19+E34+E39+E28+E53+E57</f>
        <v>456009.6</v>
      </c>
      <c r="F78" s="153">
        <f t="shared" si="6"/>
        <v>48904.7</v>
      </c>
      <c r="G78" s="153">
        <f t="shared" si="6"/>
        <v>48904.7</v>
      </c>
      <c r="H78" s="153">
        <f t="shared" si="6"/>
        <v>0</v>
      </c>
      <c r="I78" s="153">
        <f t="shared" si="6"/>
        <v>0</v>
      </c>
      <c r="J78" s="153">
        <f t="shared" si="6"/>
        <v>0</v>
      </c>
      <c r="K78" s="152"/>
    </row>
  </sheetData>
  <sheetProtection/>
  <mergeCells count="10">
    <mergeCell ref="A7:K7"/>
    <mergeCell ref="A11:A12"/>
    <mergeCell ref="B11:B12"/>
    <mergeCell ref="C11:C12"/>
    <mergeCell ref="D11:D12"/>
    <mergeCell ref="E11:E12"/>
    <mergeCell ref="F11:F12"/>
    <mergeCell ref="G11:J11"/>
    <mergeCell ref="K11:K12"/>
    <mergeCell ref="B9:K9"/>
  </mergeCells>
  <printOptions horizontalCentered="1"/>
  <pageMargins left="0.984251968503937" right="0.3937007874015748" top="0.5905511811023623" bottom="0.5905511811023623" header="0.31496062992125984" footer="0.31496062992125984"/>
  <pageSetup fitToHeight="3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Sovet2</cp:lastModifiedBy>
  <cp:lastPrinted>2016-11-30T06:56:32Z</cp:lastPrinted>
  <dcterms:created xsi:type="dcterms:W3CDTF">2005-01-27T05:42:29Z</dcterms:created>
  <dcterms:modified xsi:type="dcterms:W3CDTF">2016-11-30T11:34:33Z</dcterms:modified>
  <cp:category/>
  <cp:version/>
  <cp:contentType/>
  <cp:contentStatus/>
</cp:coreProperties>
</file>