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1610" windowHeight="10125" activeTab="6"/>
  </bookViews>
  <sheets>
    <sheet name="Прил. 1" sheetId="1" r:id="rId1"/>
    <sheet name="Пр.2" sheetId="2" r:id="rId2"/>
    <sheet name="Пр.2.1" sheetId="3" r:id="rId3"/>
    <sheet name="Пр.3 " sheetId="4" r:id="rId4"/>
    <sheet name="Пр.4" sheetId="5" r:id="rId5"/>
    <sheet name="Пр.5" sheetId="6" r:id="rId6"/>
    <sheet name="Пр.6 " sheetId="7" r:id="rId7"/>
  </sheets>
  <definedNames>
    <definedName name="_xlnm.Print_Titles" localSheetId="1">'Пр.2'!$8:$8</definedName>
    <definedName name="_xlnm.Print_Titles" localSheetId="6">'Пр.6 '!$7:$7</definedName>
    <definedName name="_xlnm.Print_Area" localSheetId="6">'Пр.6 '!$A$1:$H$281</definedName>
  </definedNames>
  <calcPr fullCalcOnLoad="1"/>
</workbook>
</file>

<file path=xl/sharedStrings.xml><?xml version="1.0" encoding="utf-8"?>
<sst xmlns="http://schemas.openxmlformats.org/spreadsheetml/2006/main" count="6553" uniqueCount="613">
  <si>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</si>
  <si>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</si>
  <si>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</si>
  <si>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</si>
  <si>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</si>
  <si>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</si>
  <si>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</si>
  <si>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</si>
  <si>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</si>
  <si>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</si>
  <si>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</si>
  <si>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17</t>
  </si>
  <si>
    <t>Прочая закупка товаров, работ и услуг в целях капитального ремонта государственного имущества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</si>
  <si>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</si>
  <si>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</si>
  <si>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</si>
  <si>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</si>
  <si>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</si>
  <si>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</si>
  <si>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</si>
  <si>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</si>
  <si>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</si>
  <si>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</si>
  <si>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</si>
  <si>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</si>
  <si>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</si>
  <si>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</si>
  <si>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</si>
  <si>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</si>
  <si>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</si>
  <si>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</si>
  <si>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</si>
  <si>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</si>
  <si>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</si>
  <si>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</si>
  <si>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</si>
  <si>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</si>
  <si>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</si>
  <si>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</si>
  <si>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</si>
  <si>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</si>
  <si>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</si>
  <si>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</si>
  <si>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</si>
  <si>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</si>
  <si>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</si>
  <si>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</si>
  <si>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</si>
  <si>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</si>
  <si>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</si>
  <si>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</si>
  <si>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</si>
  <si>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</si>
  <si>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</si>
  <si>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</si>
  <si>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</si>
  <si>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</si>
  <si>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</si>
  <si>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</si>
  <si>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</si>
  <si>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</si>
  <si>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</si>
  <si>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</si>
  <si>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</si>
  <si>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</si>
  <si>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</si>
  <si>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</si>
  <si>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</si>
  <si>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</si>
  <si>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</si>
  <si>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</si>
  <si>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</si>
  <si>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</si>
  <si>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</si>
  <si>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</si>
  <si>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</si>
  <si>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</si>
  <si>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</si>
  <si>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</si>
  <si>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</si>
  <si>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</si>
  <si>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</si>
  <si>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</si>
  <si>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Обеспечение деятельности центрального аппарата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</si>
  <si>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</si>
  <si>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</si>
  <si>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</si>
  <si>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</si>
  <si>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</si>
  <si>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</si>
  <si>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8052</t>
  </si>
  <si>
    <t>8055</t>
  </si>
  <si>
    <t>8056</t>
  </si>
  <si>
    <t>8057</t>
  </si>
  <si>
    <t>8058</t>
  </si>
  <si>
    <t>8059</t>
  </si>
  <si>
    <t>8062</t>
  </si>
  <si>
    <t>8064</t>
  </si>
  <si>
    <t>ВСЕГО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</si>
  <si>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</si>
  <si>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</si>
  <si>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</si>
  <si>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>ГлР</t>
  </si>
  <si>
    <t>Обеспечение деятельности органов местного самоуправления МО Иссадское сельское поселение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</si>
  <si>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</si>
  <si>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</si>
  <si>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</si>
  <si>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</si>
  <si>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</si>
  <si>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</si>
  <si>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</si>
  <si>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</si>
  <si>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</si>
  <si>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</si>
  <si>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</si>
  <si>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</si>
  <si>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 xml:space="preserve">Подпрограмма "Профессиональное развитие и подготовка кадров муниципальной службы" 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</si>
  <si>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</si>
  <si>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</si>
  <si>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</si>
  <si>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</si>
  <si>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</si>
  <si>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</si>
  <si>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</si>
  <si>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</si>
  <si>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</si>
  <si>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</si>
  <si>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</si>
  <si>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</si>
  <si>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</si>
  <si>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</si>
  <si>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</si>
  <si>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</si>
  <si>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</si>
  <si>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</si>
  <si>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</si>
  <si>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</si>
  <si>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</si>
  <si>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</si>
  <si>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</si>
  <si>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</si>
  <si>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</si>
  <si>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</si>
  <si>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</si>
  <si>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</si>
  <si>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</si>
  <si>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</si>
  <si>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</si>
  <si>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</si>
  <si>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</si>
  <si>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</si>
  <si>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</si>
  <si>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</si>
  <si>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</si>
  <si>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</si>
  <si>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</si>
  <si>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</si>
  <si>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</si>
  <si>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</si>
  <si>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</si>
  <si>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</si>
  <si>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</si>
  <si>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</si>
  <si>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</si>
  <si>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</si>
  <si>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</si>
  <si>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</si>
  <si>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</si>
  <si>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Приложение 4</t>
  </si>
  <si>
    <t>808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</si>
  <si>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</si>
  <si>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</si>
  <si>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</si>
  <si>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</si>
  <si>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</si>
  <si>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</si>
  <si>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ПР</t>
  </si>
  <si>
    <t>Сумма
(тысяч рублей)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</si>
  <si>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</si>
  <si>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</si>
  <si>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</si>
  <si>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</si>
  <si>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</si>
  <si>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</si>
  <si>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</si>
  <si>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</si>
  <si>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>Иные межбюджетные трансферты 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</si>
  <si>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8012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</si>
  <si>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</si>
  <si>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</si>
  <si>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</si>
  <si>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</si>
  <si>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</si>
  <si>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Мероприятия по замене теплотрассы в деревне Иссад на 2 участках в рамках подпрограммы "Модернизация систем теплоснабжения"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</si>
  <si>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</si>
  <si>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</si>
  <si>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</si>
  <si>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</si>
  <si>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</si>
  <si>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</si>
  <si>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</si>
  <si>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</si>
  <si>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</si>
  <si>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</si>
  <si>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</si>
  <si>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</si>
  <si>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</si>
  <si>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</si>
  <si>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</si>
  <si>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</si>
  <si>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</si>
  <si>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</si>
  <si>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</si>
  <si>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</si>
  <si>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МО Иссадское сельское поселение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</si>
  <si>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</si>
  <si>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</si>
  <si>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На реализацию мероприятий по подготовку объектов теплоснабжения к отопительному сезону в рамках подпрограммы "Модернизация систем теплоснабжения" муниципальной программы "Проведение ремонтных работ на объектах коммунальной инфраструктуры в МО Иссадское сельское поселение на 2014-2016 годы"</t>
  </si>
  <si>
    <t>7016</t>
  </si>
  <si>
    <t>Резервные средства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</si>
  <si>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</si>
  <si>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 xml:space="preserve"> </t>
  </si>
  <si>
    <t>Подпрограмма "Профилактика терроризма и экстремизма"</t>
  </si>
  <si>
    <t>Подпрограмма "Предупреждение чрезвычайных ситуаций развитие гражданской обороны, защита населения и территорий от ЧС"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</si>
  <si>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</si>
  <si>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</si>
  <si>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</si>
  <si>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</si>
  <si>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</si>
  <si>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</si>
  <si>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</si>
  <si>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Приложение 6</t>
  </si>
  <si>
    <t xml:space="preserve"> МО Иссадское сельское поселение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</si>
  <si>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</si>
  <si>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</si>
  <si>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</si>
  <si>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</si>
  <si>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</si>
  <si>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</si>
  <si>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</si>
  <si>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</si>
  <si>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</si>
  <si>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</si>
  <si>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</si>
  <si>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</si>
  <si>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</si>
  <si>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</si>
  <si>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</si>
  <si>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</si>
  <si>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</si>
  <si>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</si>
  <si>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</si>
  <si>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</si>
  <si>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</si>
  <si>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</si>
  <si>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</si>
  <si>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</si>
  <si>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</si>
  <si>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</si>
  <si>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</si>
  <si>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</si>
  <si>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</si>
  <si>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</si>
  <si>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</si>
  <si>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</si>
  <si>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</si>
  <si>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</si>
  <si>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</si>
  <si>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</si>
  <si>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</si>
  <si>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</si>
  <si>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</si>
  <si>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</si>
  <si>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</si>
  <si>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</si>
  <si>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</si>
  <si>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</si>
  <si>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</si>
  <si>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</si>
  <si>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</si>
  <si>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</si>
  <si>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</si>
  <si>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</si>
  <si>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</si>
  <si>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</si>
  <si>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</si>
  <si>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</si>
  <si>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 xml:space="preserve"> МО Иссадское сельское поселение </t>
  </si>
  <si>
    <t>Иные межбюджетные трансферты передаваемые бюджету</t>
  </si>
  <si>
    <t>2 02 04999 00 0000 151</t>
  </si>
  <si>
    <t>Субвенции местным бюджетам на выполнение передаваемых полномочий субъектов Российской Федерации</t>
  </si>
  <si>
    <t xml:space="preserve">Субсидии бюджетам субъектов Российской Федерации и муниципальных образований </t>
  </si>
  <si>
    <t>Дотации бюджетам поселений на выравнивание уровня бюджетной обеспеченности из бюджета Волховского муниципального района</t>
  </si>
  <si>
    <t>Дотации бюджетам поселений на выравнивание уровня бюджетной обеспеченности из бюджета Ленинградской области</t>
  </si>
  <si>
    <t>Дотации на выравнивание бюджетной обеспеченности</t>
  </si>
  <si>
    <t xml:space="preserve">Дотации бюджетам субъектов Российской Федерации и муниципальных образований </t>
  </si>
  <si>
    <t>Приложение 2.1</t>
  </si>
  <si>
    <t>6001</t>
  </si>
  <si>
    <t>На мероприятия,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"Модернизация систем теплоснабжения" муниципальной целевой программы "Проведение ремонтных работ на объектах коммунальной инфраструктуры в МО Иссадское сельское поселение на 2014-2016 годы"</t>
  </si>
  <si>
    <t>6002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</si>
  <si>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</si>
  <si>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</si>
  <si>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</si>
  <si>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</si>
  <si>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</si>
  <si>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</si>
  <si>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</si>
  <si>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</si>
  <si>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</si>
  <si>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</si>
  <si>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</si>
  <si>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</si>
  <si>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На реализацию мероприятий по подготовке объектов теплоснабжения к отопительному сезону на территории ЛО в рамках подпрограммы "Энергетика Ленинградской области на 2014-2029 годы государственной программы ЛО "Обеспечение устойчивого функционирования и развития коммунальной и инженерной инфраструктуры и повышения энергоэффективности ЛО""</t>
  </si>
  <si>
    <t>На мероприятия , направленные на безаварийную работу объектов теплоснабжения городских и сельских поселений Волховского муниципального района в рамках подпрограммы "Модернизация систем теплоснабжения" муниципальной целевой программы "Проведение ремонтных работ на объектах коммунальной инфраструктуры в МО Иссадское сельское поселение на 2014-2016 годы"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</si>
  <si>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</si>
  <si>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</si>
  <si>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</si>
  <si>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</si>
  <si>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</si>
  <si>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</si>
  <si>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</si>
  <si>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</si>
  <si>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</si>
  <si>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</si>
  <si>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</si>
  <si>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</si>
  <si>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</si>
  <si>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</si>
  <si>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</si>
  <si>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2016-2020 годы"</t>
  </si>
  <si>
    <t>Подпрограмма «Устойчивое общественное развитие части территорий административного центра МО Иссадское сельское поселение Волховского муниципального района  Ленинградской области на период 2016-2020 года»</t>
  </si>
  <si>
    <t>Подпрограмма "Благоустройство территории МО Иссадское сельское поселение Волховского муниципального района Ленинградской области на период 2016-2020 годы"</t>
  </si>
  <si>
    <t>Основное мероприятие "Благоустройство территории"</t>
  </si>
  <si>
    <t>Подпрограмма "Модернизация систем теплоснабжения на территории МО Иссадское сельское поселение"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</si>
  <si>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</si>
  <si>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</si>
  <si>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</si>
  <si>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</si>
  <si>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</si>
  <si>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</si>
  <si>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</si>
  <si>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</si>
  <si>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</si>
  <si>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</si>
  <si>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</si>
  <si>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</si>
  <si>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</si>
  <si>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</si>
  <si>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</si>
  <si>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</si>
  <si>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</si>
  <si>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</si>
  <si>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убрать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</si>
  <si>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</si>
  <si>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</si>
  <si>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</si>
  <si>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</si>
  <si>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</si>
  <si>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Основное мероприятие "Развитие по благоустройству части территорий сельских населенных пунктов"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</si>
  <si>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</si>
  <si>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</si>
  <si>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</si>
  <si>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</si>
  <si>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</si>
  <si>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</si>
  <si>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</si>
  <si>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</si>
  <si>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</si>
  <si>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</si>
  <si>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</si>
  <si>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</si>
  <si>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000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</si>
  <si>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</si>
  <si>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</si>
  <si>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</si>
  <si>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</si>
  <si>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</si>
  <si>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</si>
  <si>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 xml:space="preserve">Мероприятия в области других общегосударственных вопросов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</si>
  <si>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</si>
  <si>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</si>
  <si>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</si>
  <si>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</si>
  <si>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</si>
  <si>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</si>
  <si>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</si>
  <si>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</si>
  <si>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</si>
  <si>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</si>
  <si>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по обеспечение деятельности органов местного самоуправления МО Иссадское сельское поселение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</si>
  <si>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</si>
  <si>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</si>
  <si>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</si>
  <si>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</si>
  <si>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</si>
  <si>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Мероприятия в области других общегосударственных вопросов</t>
  </si>
  <si>
    <t>Мероприятия для развития условий предпринимательской деятельности</t>
  </si>
  <si>
    <t>Предоставление субсидий по возмещению затрат разницы предельной стоимости оказания банных услуг для населения</t>
  </si>
  <si>
    <t xml:space="preserve">Непрограммные </t>
  </si>
  <si>
    <t>01 51180</t>
  </si>
  <si>
    <t>01 71340</t>
  </si>
  <si>
    <t xml:space="preserve">Осуществление первичного воинского учета на территориях, где отсутствуют военные комиссариаты </t>
  </si>
  <si>
    <t>Национальная оборона</t>
  </si>
  <si>
    <t>120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</si>
  <si>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</si>
  <si>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</si>
  <si>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</si>
  <si>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>2 02 29999 10 0000 151</t>
  </si>
  <si>
    <t xml:space="preserve">2 02 30000 00 0000 151 </t>
  </si>
  <si>
    <t xml:space="preserve">2 02 20000 00 0000 151 </t>
  </si>
  <si>
    <t>2 02 10000 00 0000 151</t>
  </si>
  <si>
    <t>2 02 30024 10 0000 151</t>
  </si>
  <si>
    <t>2 02 49999 10 0000 151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</si>
  <si>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</si>
  <si>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</si>
  <si>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аппаратов органов местного самоуправления МО Иссадское сельское поселение</t>
  </si>
  <si>
    <t>01 70360</t>
  </si>
  <si>
    <t>Муниципальная программа МО Иссадское сельское поселение "Проведение ремонтных работ на объектах коммунальной и инженерной инфраструктуры   в МО Иссадское сельское поселение Волховского муниципального района  на  2017 год"</t>
  </si>
  <si>
    <t>Основное мероприятие "Проведение ремонтных работ на объектах теплоснабжения"</t>
  </si>
  <si>
    <t>Мероприятия по ремонту и замене участков теплосети</t>
  </si>
  <si>
    <t>Мероприятия по установке приборов учета тепла и энергосберегающих ламп в спортзале МБУКиС «Иссадский СДК»</t>
  </si>
  <si>
    <t>Мероприятия по ремонту котлоагрегата и газовой горелки</t>
  </si>
  <si>
    <t>01 40040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</si>
  <si>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</si>
  <si>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</si>
  <si>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</si>
  <si>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</si>
  <si>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</si>
  <si>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</si>
  <si>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Уплата иных платежей</t>
  </si>
  <si>
    <t>01 10200</t>
  </si>
  <si>
    <t>Мероприятия в области обеспечения мер пожарной безопасности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</si>
  <si>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</si>
  <si>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 xml:space="preserve"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 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</si>
  <si>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</si>
  <si>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</si>
  <si>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r>
      <t>С</t>
    </r>
    <r>
      <rPr>
        <b/>
        <sz val="16"/>
        <rFont val="Times New Roman"/>
        <family val="1"/>
      </rPr>
      <t>оциальная помощь</t>
    </r>
  </si>
  <si>
    <t>Социальная помощь</t>
  </si>
  <si>
    <t>Приложение №3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</si>
  <si>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</si>
  <si>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</si>
  <si>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 xml:space="preserve">
Непрограммные расходы органов местного самоуправления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</si>
  <si>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</si>
  <si>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</si>
  <si>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</si>
  <si>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</si>
  <si>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Приложение №5</t>
  </si>
  <si>
    <t xml:space="preserve">Исполнение функций  органов местного самоуправления </t>
  </si>
  <si>
    <t xml:space="preserve">04 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</si>
  <si>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</si>
  <si>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</si>
  <si>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</si>
  <si>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</si>
  <si>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 Коммунальное хозяйство</t>
  </si>
  <si>
    <t>Субвенции бюджетам сельских поселений на выполнение передаваемых полномочий субъектов Российской Федерации</t>
  </si>
  <si>
    <t xml:space="preserve">Иные межбюджетные трансферты </t>
  </si>
  <si>
    <t xml:space="preserve"> 01 S0740</t>
  </si>
  <si>
    <t xml:space="preserve"> Пенсионное обеспечение</t>
  </si>
  <si>
    <t>01 60010</t>
  </si>
  <si>
    <t>Субсидии бюджетам сельских поселений на реализацию областного закона от 14.12.2012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</si>
  <si>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бюджетам сельских поселений на реализацию областного закона от 12.05.2015 года № 42-оз "О содействии развитию  иных форм местного самоуправления на части территории населенных пунктов Ленинградской области, являющихся административными центрами поселений"</t>
  </si>
  <si>
    <t>2 02  35118 10 0000 151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</si>
  <si>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</si>
  <si>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МБТ передаваемые бюджетам сельских поселений</t>
  </si>
  <si>
    <t>Мероприятия по капитальному ремонту и ремонту автомобильных дорог общего пользования местного значения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</si>
  <si>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</si>
  <si>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</si>
  <si>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</si>
  <si>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</si>
  <si>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</si>
  <si>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Иные закупки товаров, работ и услуг для обеспечения государственных (муниципальных) нуж</t>
  </si>
  <si>
    <t>01 70140</t>
  </si>
  <si>
    <t>Основное мероприятие "Развитие частей территории административного центра 
 д. Иссад"</t>
  </si>
  <si>
    <t>01 S0140</t>
  </si>
  <si>
    <t xml:space="preserve">Иные закупки товаров, работ и услуг для обеспечения государственных (муниципальных) </t>
  </si>
  <si>
    <t>Основное мероприятие "Развитие частей территорий административного центра д. Иссад"</t>
  </si>
  <si>
    <t>Основное мероприятие"Развитие частей территории административного центра 
 д. Иссад"</t>
  </si>
  <si>
    <t>Основное мероприятие "Развитие  частей территорий сельских населенных пунктов"</t>
  </si>
  <si>
    <t>Основное мероприятие "Развитие частей территорий сельских населенных пунктов"</t>
  </si>
  <si>
    <t>01 10080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</si>
  <si>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</si>
  <si>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2 02 20 216 10 0000 151            </t>
  </si>
  <si>
    <t>АДМИНИСТРАЦИЯ МУНИЦИПАЛЬНОГО ОБРАЗОВАНИЯ ИССАДСКОЕ СЕЛЬСКОЕ ПОСЕЛЕНИЕ</t>
  </si>
  <si>
    <t>Прочие субсидии бюджетам сельских поселений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</si>
  <si>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</si>
  <si>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</si>
  <si>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</si>
  <si>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</si>
  <si>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</si>
  <si>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</si>
  <si>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</si>
  <si>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</si>
  <si>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Предоставление социальных выплат и дополнительных социальных выплат молодым гражданам (молодым семьям) на жилье
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</si>
  <si>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</si>
  <si>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811</t>
  </si>
  <si>
    <t>812</t>
  </si>
  <si>
    <t>813</t>
  </si>
  <si>
    <t>814</t>
  </si>
  <si>
    <t>815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</si>
  <si>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</si>
  <si>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</si>
  <si>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</si>
  <si>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01 70740</t>
  </si>
  <si>
    <t>01 70750</t>
  </si>
  <si>
    <t>Субсидии на жилье для молодежи</t>
  </si>
  <si>
    <t>Субсидии на поддержку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</t>
  </si>
  <si>
    <t>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</si>
  <si>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01 72030</t>
  </si>
  <si>
    <t>На подготовку и проведение мероприятий посвященных дню образования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</si>
  <si>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</si>
  <si>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2 02 20000 00 0000 151</t>
  </si>
  <si>
    <t>2 02 40000 00 0000 151</t>
  </si>
  <si>
    <t>01 10300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</si>
  <si>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</si>
  <si>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</si>
  <si>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</si>
  <si>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Муниципальная программа  МО Иссадское сельское поселение «Улучшение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</t>
  </si>
  <si>
    <t>01 10250</t>
  </si>
  <si>
    <t xml:space="preserve">Основное мероприятие "Развитие системы обучения  охране труда в Иссадском  сельском поселении" </t>
  </si>
  <si>
    <t>Мероприятия по созданию здоровых и безопасных условий труда работников на каждом рабочем месте</t>
  </si>
  <si>
    <t xml:space="preserve">00 00000 </t>
  </si>
  <si>
    <t xml:space="preserve">                                                           МО Иссадское сельское поселение </t>
  </si>
  <si>
    <t xml:space="preserve">                                                                                          Приложение 2</t>
  </si>
  <si>
    <t>1 14 02000 00 0000 000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</si>
  <si>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</si>
  <si>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</si>
  <si>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</si>
  <si>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1 14 01000 00  0000 000</t>
  </si>
  <si>
    <t>Доходы от продажи квартир</t>
  </si>
  <si>
    <t>1 13 0000 00 0000 000</t>
  </si>
  <si>
    <t>Доходы от компенсации затрат государства</t>
  </si>
  <si>
    <t>1 13 02000 00 0000 130</t>
  </si>
  <si>
    <t>к решению Совета депутатов</t>
  </si>
  <si>
    <t xml:space="preserve">                                                                    к решению Совета депутатов</t>
  </si>
  <si>
    <t xml:space="preserve">к решению Совета депутатов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</si>
  <si>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</si>
  <si>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1 16 90050 00 0000 140</t>
  </si>
  <si>
    <t>1 16 00000 00 0000 000</t>
  </si>
  <si>
    <t>01 10020</t>
  </si>
  <si>
    <t>Мероприятия по энергосбережению в жилищной сфере</t>
  </si>
  <si>
    <t>Мероприятия по содержанию многоквартирных жилых домов</t>
  </si>
  <si>
    <t xml:space="preserve">Основное мероприятие "Обеспечение необходимых условий для повышения пожарной безопасности" </t>
  </si>
  <si>
    <t>01 S0360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</si>
  <si>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</si>
  <si>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01 60300</t>
  </si>
  <si>
    <t xml:space="preserve">       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</si>
  <si>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2018 год</t>
  </si>
  <si>
    <t>Распределение 
бюджетных ассигнований бюджета муниципального образования Иссадское сельское поселение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на 2018год</t>
  </si>
  <si>
    <t>Ведомственная структура 
расходов бюджета муниципального образования Иссадское сельское поселение на 2018 год</t>
  </si>
  <si>
    <t>Распределение 
бюджетных ассигнований бюджета муниципального образования Иссадское сельское поселение по разделам и подразделам классификации расходов на 2018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</si>
  <si>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2018 год</t>
  </si>
  <si>
    <t xml:space="preserve">Безвозмездные поступления из других бюджетов бюджетной системы Российской Федерации на 2018 год                    </t>
  </si>
  <si>
    <r>
      <t>2 02 15001 00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0000 151</t>
    </r>
  </si>
  <si>
    <t>Муниципальная программа «Формирование городской среды на территории муниципального образования Иссадское сельское поселение Волховского муниципального района Ленинградской области на 2018-2022 годы в рамках реализации приоритетного проекта «Формирование комфортной городской среды»»</t>
  </si>
  <si>
    <t>Подпрограмма "Благоустройство дворовых территорий МО Иссадское сельское поселение"</t>
  </si>
  <si>
    <t>Основное мероприятие "Благоустройство дворовых территорий многоквартирных жилых домов"</t>
  </si>
  <si>
    <t>Подпрограмма "Благоустройство общественных пространств МО Иссадское сельское поселение"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</si>
  <si>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РФ</t>
  </si>
  <si>
    <t>01 L5550</t>
  </si>
  <si>
    <t>Основное мероприятие "Проведение работ по благоустройству общественных территорий"</t>
  </si>
  <si>
    <t>02 L5550</t>
  </si>
  <si>
    <t>02 00000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</si>
  <si>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2018 год»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</si>
  <si>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2018 год»</t>
  </si>
  <si>
    <t>Источники финансирования дефицита
бюджета муниципального образования Иссадское сельское поселение
 на 2018 год</t>
  </si>
  <si>
    <t>Резервный фонд исполнительно-распорядительного органа МО Иссадское сельское поселение</t>
  </si>
  <si>
    <t>01  L5550</t>
  </si>
  <si>
    <t>240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</si>
  <si>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2018год»</t>
  </si>
  <si>
    <t>Подпрограмма "Профилактика терроризма и экстремизма в муниципальном образовании Иссадское сельское поселение на 2018 год"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</si>
  <si>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2018 год"</t>
  </si>
  <si>
    <t>Обеспечение деятельности главы администрации МО Иссадское сельское поселение</t>
  </si>
  <si>
    <t>На поддержку мер по обеспечению сбалансированности бюджетов</t>
  </si>
  <si>
    <t>Муниципальная программа МО Иссадское сельское поселение "Информационное обеспечение деятельности администрации МО Иссадское сельское поселение на 2014-2015 годы"</t>
  </si>
  <si>
    <t>Осуществление первичного воинского учета на территориях, где отсутствуют военные комиссариаты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</si>
  <si>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характерна территории МО Иссадское сельское поселение "</t>
  </si>
  <si>
    <t>Изменение плана Сумма (тысяч рублей</t>
  </si>
  <si>
    <t>Мероприятия  по созданию условий для повышения безопасности населения от угроз природного и техногенного характера</t>
  </si>
  <si>
    <t>01 10210</t>
  </si>
  <si>
    <t>Благоустройств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</si>
  <si>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 на территории МО Иссадское сельское поселение "</t>
  </si>
  <si>
    <t>01 10220</t>
  </si>
  <si>
    <t xml:space="preserve">01 10220 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</si>
  <si>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</si>
  <si>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</si>
  <si>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>01 10510</t>
  </si>
  <si>
    <t xml:space="preserve">Мероприятия по оплате коммунальных услуг </t>
  </si>
  <si>
    <t>Муниципальная программа «Энергосбережение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2018 год»</t>
  </si>
  <si>
    <t>Основное мероприятие "Энергосбережение и повышение энергетической эффективности в коммунальной сфере на 2018 год"</t>
  </si>
  <si>
    <t xml:space="preserve">Установка дизель генератора 3-х фазного в кожухе для котельной в д. Иссад, мкр. ЛТЦ-4
</t>
  </si>
  <si>
    <t>01 10170</t>
  </si>
  <si>
    <t>01 1510</t>
  </si>
  <si>
    <t>01 S4660</t>
  </si>
  <si>
    <t>Проведение мероприятий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</si>
  <si>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2 02 49999 00 0000 151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</si>
  <si>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</si>
  <si>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(мероприятия, направленные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области)</t>
  </si>
  <si>
    <t>01 72020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</si>
  <si>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</si>
  <si>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>2 07 05000 00 0000 180</t>
  </si>
  <si>
    <t>ПРОЧИЕ БЕЗВОЗМЕЗДНЫЕ ПОСТУПЛЕНИЯ</t>
  </si>
  <si>
    <t>01 74660</t>
  </si>
  <si>
    <t>Мероприятия по устройству уличного освещения</t>
  </si>
  <si>
    <t>Решение №22 от 22.05.2018</t>
  </si>
  <si>
    <t>01 10230</t>
  </si>
  <si>
    <t>Субсидии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</si>
  <si>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№29 от 21 июнь 2018 г.</t>
  </si>
  <si>
    <t xml:space="preserve">                                                                                № 29 от 21 июнь 2018 г.</t>
  </si>
  <si>
    <t>№29 от 21 июня 2018 г.</t>
  </si>
  <si>
    <t>№29 от 21 июня 2018г.</t>
  </si>
  <si>
    <t xml:space="preserve">Муниципальная программа
 « 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
</t>
  </si>
  <si>
    <t xml:space="preserve">Мероприятия по информационно-пропагандистскому противодействию терроризма и экстремизма </t>
  </si>
  <si>
    <t>Мероприятия по информационно-пропагандистскому противодействию терроризма и экстремизма (изготовление стендов, памяток по антитеррористической тематике)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</si>
</sst>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</numFmts>
  <fonts count="76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63"/>
      <name val="Calibri"/>
      <family val="2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6" fillId="0" borderId="0" xfId="63" applyFont="1" applyAlignment="1">
      <alignment vertical="center"/>
      <protection/>
    </xf>
    <xf numFmtId="49" fontId="6" fillId="0" borderId="0" xfId="63" applyNumberFormat="1" applyFont="1" applyAlignment="1">
      <alignment vertical="center"/>
      <protection/>
    </xf>
    <xf numFmtId="0" fontId="10" fillId="0" borderId="0" xfId="63">
      <alignment/>
      <protection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right" vertical="center" wrapText="1"/>
      <protection/>
    </xf>
    <xf numFmtId="180" fontId="5" fillId="0" borderId="10" xfId="63" applyNumberFormat="1" applyFont="1" applyFill="1" applyBorder="1" applyAlignment="1">
      <alignment horizontal="right" vertical="center"/>
      <protection/>
    </xf>
    <xf numFmtId="0" fontId="11" fillId="0" borderId="0" xfId="63" applyFont="1">
      <alignment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0" fontId="12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80" fontId="5" fillId="0" borderId="10" xfId="63" applyNumberFormat="1" applyFont="1" applyFill="1" applyBorder="1" applyAlignment="1">
      <alignment vertical="center"/>
      <protection/>
    </xf>
    <xf numFmtId="49" fontId="11" fillId="0" borderId="0" xfId="63" applyNumberFormat="1" applyFont="1" applyAlignment="1">
      <alignment/>
      <protection/>
    </xf>
    <xf numFmtId="49" fontId="10" fillId="0" borderId="0" xfId="63" applyNumberFormat="1" applyAlignment="1">
      <alignment/>
      <protection/>
    </xf>
    <xf numFmtId="49" fontId="6" fillId="0" borderId="0" xfId="63" applyNumberFormat="1" applyFont="1" applyAlignment="1">
      <alignment horizontal="right" vertical="center"/>
      <protection/>
    </xf>
    <xf numFmtId="49" fontId="6" fillId="0" borderId="0" xfId="63" applyNumberFormat="1" applyFont="1" applyAlignment="1">
      <alignment horizontal="left" vertical="center"/>
      <protection/>
    </xf>
    <xf numFmtId="0" fontId="6" fillId="0" borderId="0" xfId="63" applyFont="1" applyFill="1" applyAlignment="1">
      <alignment vertical="center"/>
      <protection/>
    </xf>
    <xf numFmtId="49" fontId="6" fillId="0" borderId="0" xfId="63" applyNumberFormat="1" applyFont="1" applyFill="1" applyAlignment="1">
      <alignment horizontal="right" vertical="center"/>
      <protection/>
    </xf>
    <xf numFmtId="180" fontId="6" fillId="0" borderId="0" xfId="63" applyNumberFormat="1" applyFont="1" applyAlignment="1">
      <alignment horizontal="center"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13" fillId="0" borderId="11" xfId="63" applyNumberFormat="1" applyFont="1" applyFill="1" applyBorder="1" applyAlignment="1">
      <alignment horizontal="right" vertical="center"/>
      <protection/>
    </xf>
    <xf numFmtId="0" fontId="13" fillId="0" borderId="10" xfId="63" applyFont="1" applyFill="1" applyBorder="1" applyAlignment="1">
      <alignment vertical="center" wrapText="1"/>
      <protection/>
    </xf>
    <xf numFmtId="49" fontId="13" fillId="0" borderId="12" xfId="63" applyNumberFormat="1" applyFont="1" applyFill="1" applyBorder="1" applyAlignment="1">
      <alignment horizontal="center" vertical="center"/>
      <protection/>
    </xf>
    <xf numFmtId="49" fontId="13" fillId="0" borderId="13" xfId="63" applyNumberFormat="1" applyFont="1" applyFill="1" applyBorder="1" applyAlignment="1">
      <alignment horizontal="left" vertical="center"/>
      <protection/>
    </xf>
    <xf numFmtId="0" fontId="13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49" fontId="12" fillId="0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righ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right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49" fontId="15" fillId="0" borderId="10" xfId="63" applyNumberFormat="1" applyFont="1" applyFill="1" applyBorder="1" applyAlignment="1">
      <alignment horizontal="left" vertical="center" wrapText="1"/>
      <protection/>
    </xf>
    <xf numFmtId="49" fontId="15" fillId="0" borderId="11" xfId="63" applyNumberFormat="1" applyFont="1" applyFill="1" applyBorder="1" applyAlignment="1">
      <alignment horizontal="right" vertical="center" wrapText="1"/>
      <protection/>
    </xf>
    <xf numFmtId="49" fontId="15" fillId="0" borderId="13" xfId="63" applyNumberFormat="1" applyFont="1" applyFill="1" applyBorder="1" applyAlignment="1">
      <alignment horizontal="left" vertical="center"/>
      <protection/>
    </xf>
    <xf numFmtId="49" fontId="15" fillId="0" borderId="10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80" fontId="12" fillId="0" borderId="10" xfId="63" applyNumberFormat="1" applyFont="1" applyFill="1" applyBorder="1" applyAlignment="1">
      <alignment horizontal="right" vertical="center"/>
      <protection/>
    </xf>
    <xf numFmtId="180" fontId="13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12" fillId="0" borderId="11" xfId="63" applyNumberFormat="1" applyFont="1" applyFill="1" applyBorder="1" applyAlignment="1">
      <alignment horizontal="right" vertical="center"/>
      <protection/>
    </xf>
    <xf numFmtId="49" fontId="12" fillId="0" borderId="13" xfId="63" applyNumberFormat="1" applyFont="1" applyFill="1" applyBorder="1" applyAlignment="1">
      <alignment horizontal="left" vertical="center"/>
      <protection/>
    </xf>
    <xf numFmtId="0" fontId="16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right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vertical="center"/>
      <protection/>
    </xf>
    <xf numFmtId="180" fontId="15" fillId="0" borderId="10" xfId="63" applyNumberFormat="1" applyFont="1" applyFill="1" applyBorder="1" applyAlignment="1">
      <alignment vertical="center"/>
      <protection/>
    </xf>
    <xf numFmtId="180" fontId="12" fillId="0" borderId="10" xfId="63" applyNumberFormat="1" applyFont="1" applyFill="1" applyBorder="1" applyAlignment="1">
      <alignment vertical="center"/>
      <protection/>
    </xf>
    <xf numFmtId="180" fontId="13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180" fontId="5" fillId="33" borderId="10" xfId="63" applyNumberFormat="1" applyFont="1" applyFill="1" applyBorder="1" applyAlignment="1">
      <alignment horizontal="right" vertical="center"/>
      <protection/>
    </xf>
    <xf numFmtId="180" fontId="15" fillId="33" borderId="10" xfId="63" applyNumberFormat="1" applyFont="1" applyFill="1" applyBorder="1" applyAlignment="1">
      <alignment horizontal="right" vertical="center"/>
      <protection/>
    </xf>
    <xf numFmtId="49" fontId="5" fillId="34" borderId="13" xfId="63" applyNumberFormat="1" applyFont="1" applyFill="1" applyBorder="1" applyAlignment="1">
      <alignment horizontal="left" vertical="center"/>
      <protection/>
    </xf>
    <xf numFmtId="180" fontId="12" fillId="34" borderId="10" xfId="63" applyNumberFormat="1" applyFont="1" applyFill="1" applyBorder="1" applyAlignment="1">
      <alignment horizontal="right" vertical="center"/>
      <protection/>
    </xf>
    <xf numFmtId="49" fontId="5" fillId="34" borderId="11" xfId="63" applyNumberFormat="1" applyFont="1" applyFill="1" applyBorder="1" applyAlignment="1">
      <alignment horizontal="right" vertical="center"/>
      <protection/>
    </xf>
    <xf numFmtId="49" fontId="5" fillId="34" borderId="10" xfId="63" applyNumberFormat="1" applyFont="1" applyFill="1" applyBorder="1" applyAlignment="1">
      <alignment horizontal="left" vertical="center" wrapText="1"/>
      <protection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49" fontId="5" fillId="34" borderId="10" xfId="63" applyNumberFormat="1" applyFont="1" applyFill="1" applyBorder="1" applyAlignment="1">
      <alignment horizontal="center" vertical="center"/>
      <protection/>
    </xf>
    <xf numFmtId="180" fontId="5" fillId="34" borderId="10" xfId="63" applyNumberFormat="1" applyFont="1" applyFill="1" applyBorder="1" applyAlignment="1">
      <alignment horizontal="right" vertical="center"/>
      <protection/>
    </xf>
    <xf numFmtId="180" fontId="12" fillId="33" borderId="10" xfId="63" applyNumberFormat="1" applyFont="1" applyFill="1" applyBorder="1" applyAlignment="1">
      <alignment horizontal="right" vertical="center"/>
      <protection/>
    </xf>
    <xf numFmtId="49" fontId="6" fillId="0" borderId="0" xfId="63" applyNumberFormat="1" applyFont="1" applyBorder="1" applyAlignment="1">
      <alignment vertical="center"/>
      <protection/>
    </xf>
    <xf numFmtId="0" fontId="4" fillId="35" borderId="10" xfId="63" applyFont="1" applyFill="1" applyBorder="1" applyAlignment="1">
      <alignment horizontal="center"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180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6" fillId="0" borderId="0" xfId="63" applyFont="1" applyAlignment="1">
      <alignment horizontal="righ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35" borderId="11" xfId="63" applyNumberFormat="1" applyFont="1" applyFill="1" applyBorder="1" applyAlignment="1">
      <alignment horizontal="right" vertical="center" wrapText="1"/>
      <protection/>
    </xf>
    <xf numFmtId="49" fontId="5" fillId="35" borderId="13" xfId="63" applyNumberFormat="1" applyFont="1" applyFill="1" applyBorder="1" applyAlignment="1">
      <alignment horizontal="left" vertical="center"/>
      <protection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5" fillId="36" borderId="12" xfId="63" applyNumberFormat="1" applyFont="1" applyFill="1" applyBorder="1" applyAlignment="1">
      <alignment horizontal="center" vertical="center"/>
      <protection/>
    </xf>
    <xf numFmtId="180" fontId="6" fillId="0" borderId="0" xfId="63" applyNumberFormat="1" applyFont="1" applyFill="1" applyAlignment="1">
      <alignment vertical="center"/>
      <protection/>
    </xf>
    <xf numFmtId="0" fontId="5" fillId="0" borderId="11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80" fontId="5" fillId="18" borderId="10" xfId="63" applyNumberFormat="1" applyFont="1" applyFill="1" applyBorder="1" applyAlignment="1">
      <alignment horizontal="right" vertical="center"/>
      <protection/>
    </xf>
    <xf numFmtId="180" fontId="12" fillId="18" borderId="10" xfId="63" applyNumberFormat="1" applyFont="1" applyFill="1" applyBorder="1" applyAlignment="1">
      <alignment horizontal="right" vertical="center"/>
      <protection/>
    </xf>
    <xf numFmtId="180" fontId="13" fillId="18" borderId="10" xfId="63" applyNumberFormat="1" applyFont="1" applyFill="1" applyBorder="1" applyAlignment="1">
      <alignment horizontal="right" vertical="center"/>
      <protection/>
    </xf>
    <xf numFmtId="180" fontId="4" fillId="18" borderId="10" xfId="63" applyNumberFormat="1" applyFont="1" applyFill="1" applyBorder="1" applyAlignment="1">
      <alignment horizontal="right" vertical="center"/>
      <protection/>
    </xf>
    <xf numFmtId="180" fontId="72" fillId="18" borderId="10" xfId="63" applyNumberFormat="1" applyFont="1" applyFill="1" applyBorder="1" applyAlignment="1">
      <alignment horizontal="right" vertical="center"/>
      <protection/>
    </xf>
    <xf numFmtId="0" fontId="73" fillId="0" borderId="0" xfId="63" applyFont="1" applyFill="1" applyAlignment="1">
      <alignment vertical="center"/>
      <protection/>
    </xf>
    <xf numFmtId="49" fontId="5" fillId="35" borderId="10" xfId="63" applyNumberFormat="1" applyFont="1" applyFill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0" fontId="5" fillId="35" borderId="10" xfId="63" applyFont="1" applyFill="1" applyBorder="1" applyAlignment="1">
      <alignment horizontal="left" vertical="center" wrapText="1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49" fontId="5" fillId="35" borderId="11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 wrapText="1"/>
      <protection/>
    </xf>
    <xf numFmtId="49" fontId="5" fillId="35" borderId="12" xfId="63" applyNumberFormat="1" applyFont="1" applyFill="1" applyBorder="1" applyAlignment="1">
      <alignment horizontal="center" vertical="center"/>
      <protection/>
    </xf>
    <xf numFmtId="0" fontId="4" fillId="35" borderId="10" xfId="63" applyFont="1" applyFill="1" applyBorder="1" applyAlignment="1">
      <alignment vertical="center"/>
      <protection/>
    </xf>
    <xf numFmtId="0" fontId="5" fillId="35" borderId="11" xfId="63" applyFont="1" applyFill="1" applyBorder="1" applyAlignment="1">
      <alignment vertical="center" wrapText="1"/>
      <protection/>
    </xf>
    <xf numFmtId="0" fontId="4" fillId="35" borderId="11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/>
      <protection/>
    </xf>
    <xf numFmtId="49" fontId="4" fillId="35" borderId="10" xfId="63" applyNumberFormat="1" applyFont="1" applyFill="1" applyBorder="1" applyAlignment="1">
      <alignment horizontal="center" vertical="center"/>
      <protection/>
    </xf>
    <xf numFmtId="0" fontId="5" fillId="35" borderId="13" xfId="63" applyFont="1" applyFill="1" applyBorder="1" applyAlignment="1">
      <alignment vertical="center"/>
      <protection/>
    </xf>
    <xf numFmtId="49" fontId="15" fillId="0" borderId="11" xfId="63" applyNumberFormat="1" applyFont="1" applyFill="1" applyBorder="1" applyAlignment="1">
      <alignment horizontal="right" vertical="center"/>
      <protection/>
    </xf>
    <xf numFmtId="49" fontId="15" fillId="0" borderId="12" xfId="63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5" fillId="37" borderId="11" xfId="63" applyNumberFormat="1" applyFont="1" applyFill="1" applyBorder="1" applyAlignment="1">
      <alignment horizontal="right" vertical="center" wrapText="1"/>
      <protection/>
    </xf>
    <xf numFmtId="49" fontId="5" fillId="37" borderId="13" xfId="63" applyNumberFormat="1" applyFont="1" applyFill="1" applyBorder="1" applyAlignment="1">
      <alignment horizontal="left" vertical="center"/>
      <protection/>
    </xf>
    <xf numFmtId="49" fontId="5" fillId="37" borderId="11" xfId="63" applyNumberFormat="1" applyFont="1" applyFill="1" applyBorder="1" applyAlignment="1">
      <alignment horizontal="right" vertical="center"/>
      <protection/>
    </xf>
    <xf numFmtId="49" fontId="5" fillId="37" borderId="12" xfId="63" applyNumberFormat="1" applyFont="1" applyFill="1" applyBorder="1" applyAlignment="1">
      <alignment horizontal="center" vertical="center"/>
      <protection/>
    </xf>
    <xf numFmtId="0" fontId="4" fillId="37" borderId="10" xfId="63" applyFont="1" applyFill="1" applyBorder="1" applyAlignment="1">
      <alignment horizontal="center" vertical="center"/>
      <protection/>
    </xf>
    <xf numFmtId="0" fontId="5" fillId="37" borderId="10" xfId="63" applyFont="1" applyFill="1" applyBorder="1" applyAlignment="1">
      <alignment horizontal="left" vertical="center" wrapText="1"/>
      <protection/>
    </xf>
    <xf numFmtId="0" fontId="5" fillId="35" borderId="0" xfId="63" applyFont="1" applyFill="1" applyAlignment="1">
      <alignment vertical="center"/>
      <protection/>
    </xf>
    <xf numFmtId="0" fontId="16" fillId="35" borderId="0" xfId="63" applyFont="1" applyFill="1" applyAlignment="1">
      <alignment vertical="center"/>
      <protection/>
    </xf>
    <xf numFmtId="0" fontId="17" fillId="35" borderId="0" xfId="63" applyFont="1" applyFill="1" applyAlignment="1">
      <alignment vertical="center"/>
      <protection/>
    </xf>
    <xf numFmtId="180" fontId="5" fillId="0" borderId="0" xfId="63" applyNumberFormat="1" applyFont="1" applyFill="1" applyAlignment="1">
      <alignment vertical="center"/>
      <protection/>
    </xf>
    <xf numFmtId="180" fontId="74" fillId="0" borderId="0" xfId="63" applyNumberFormat="1" applyFont="1" applyFill="1" applyAlignment="1">
      <alignment vertical="center"/>
      <protection/>
    </xf>
    <xf numFmtId="180" fontId="4" fillId="0" borderId="0" xfId="63" applyNumberFormat="1" applyFont="1" applyFill="1" applyAlignment="1">
      <alignment vertical="center"/>
      <protection/>
    </xf>
    <xf numFmtId="180" fontId="74" fillId="35" borderId="0" xfId="63" applyNumberFormat="1" applyFont="1" applyFill="1" applyAlignment="1">
      <alignment vertical="center"/>
      <protection/>
    </xf>
    <xf numFmtId="49" fontId="5" fillId="16" borderId="10" xfId="63" applyNumberFormat="1" applyFont="1" applyFill="1" applyBorder="1" applyAlignment="1">
      <alignment horizontal="left" vertical="center" wrapText="1"/>
      <protection/>
    </xf>
    <xf numFmtId="49" fontId="5" fillId="16" borderId="11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center" vertical="center"/>
      <protection/>
    </xf>
    <xf numFmtId="49" fontId="5" fillId="16" borderId="13" xfId="63" applyNumberFormat="1" applyFont="1" applyFill="1" applyBorder="1" applyAlignment="1">
      <alignment horizontal="left" vertical="center"/>
      <protection/>
    </xf>
    <xf numFmtId="49" fontId="5" fillId="16" borderId="10" xfId="63" applyNumberFormat="1" applyFont="1" applyFill="1" applyBorder="1" applyAlignment="1">
      <alignment horizontal="center" vertical="center"/>
      <protection/>
    </xf>
    <xf numFmtId="0" fontId="4" fillId="35" borderId="0" xfId="63" applyFont="1" applyFill="1" applyAlignment="1">
      <alignment vertical="center"/>
      <protection/>
    </xf>
    <xf numFmtId="180" fontId="12" fillId="35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left" vertical="center" wrapText="1"/>
      <protection/>
    </xf>
    <xf numFmtId="49" fontId="5" fillId="10" borderId="11" xfId="63" applyNumberFormat="1" applyFont="1" applyFill="1" applyBorder="1" applyAlignment="1">
      <alignment horizontal="right" vertical="center" wrapText="1"/>
      <protection/>
    </xf>
    <xf numFmtId="49" fontId="5" fillId="10" borderId="13" xfId="63" applyNumberFormat="1" applyFont="1" applyFill="1" applyBorder="1" applyAlignment="1">
      <alignment horizontal="left" vertical="center"/>
      <protection/>
    </xf>
    <xf numFmtId="49" fontId="5" fillId="10" borderId="11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vertical="center" wrapText="1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16" borderId="10" xfId="63" applyFont="1" applyFill="1" applyBorder="1" applyAlignment="1">
      <alignment horizontal="left" vertical="center" wrapText="1"/>
      <protection/>
    </xf>
    <xf numFmtId="0" fontId="5" fillId="16" borderId="13" xfId="63" applyFont="1" applyFill="1" applyBorder="1" applyAlignment="1">
      <alignment horizontal="center" vertical="center"/>
      <protection/>
    </xf>
    <xf numFmtId="186" fontId="5" fillId="0" borderId="10" xfId="63" applyNumberFormat="1" applyFont="1" applyFill="1" applyBorder="1" applyAlignment="1">
      <alignment horizontal="center" vertical="center"/>
      <protection/>
    </xf>
    <xf numFmtId="186" fontId="6" fillId="0" borderId="0" xfId="63" applyNumberFormat="1" applyFont="1" applyFill="1" applyAlignment="1">
      <alignment horizontal="right" vertical="center"/>
      <protection/>
    </xf>
    <xf numFmtId="186" fontId="5" fillId="0" borderId="10" xfId="63" applyNumberFormat="1" applyFont="1" applyFill="1" applyBorder="1" applyAlignment="1">
      <alignment horizontal="right" vertical="center"/>
      <protection/>
    </xf>
    <xf numFmtId="186" fontId="4" fillId="0" borderId="10" xfId="63" applyNumberFormat="1" applyFont="1" applyFill="1" applyBorder="1" applyAlignment="1">
      <alignment horizontal="right" vertical="center"/>
      <protection/>
    </xf>
    <xf numFmtId="186" fontId="4" fillId="0" borderId="13" xfId="63" applyNumberFormat="1" applyFont="1" applyFill="1" applyBorder="1" applyAlignment="1">
      <alignment horizontal="right" vertical="center"/>
      <protection/>
    </xf>
    <xf numFmtId="186" fontId="5" fillId="35" borderId="10" xfId="63" applyNumberFormat="1" applyFont="1" applyFill="1" applyBorder="1" applyAlignment="1">
      <alignment horizontal="right" vertical="center"/>
      <protection/>
    </xf>
    <xf numFmtId="186" fontId="4" fillId="35" borderId="10" xfId="63" applyNumberFormat="1" applyFont="1" applyFill="1" applyBorder="1" applyAlignment="1">
      <alignment horizontal="right" vertical="center"/>
      <protection/>
    </xf>
    <xf numFmtId="186" fontId="4" fillId="37" borderId="10" xfId="63" applyNumberFormat="1" applyFont="1" applyFill="1" applyBorder="1" applyAlignment="1">
      <alignment horizontal="right" vertical="center"/>
      <protection/>
    </xf>
    <xf numFmtId="186" fontId="5" fillId="0" borderId="13" xfId="63" applyNumberFormat="1" applyFont="1" applyFill="1" applyBorder="1" applyAlignment="1">
      <alignment horizontal="right" vertical="center"/>
      <protection/>
    </xf>
    <xf numFmtId="186" fontId="5" fillId="16" borderId="13" xfId="63" applyNumberFormat="1" applyFont="1" applyFill="1" applyBorder="1" applyAlignment="1">
      <alignment horizontal="right" vertical="center"/>
      <protection/>
    </xf>
    <xf numFmtId="186" fontId="15" fillId="0" borderId="10" xfId="63" applyNumberFormat="1" applyFont="1" applyFill="1" applyBorder="1" applyAlignment="1">
      <alignment horizontal="right" vertical="center"/>
      <protection/>
    </xf>
    <xf numFmtId="186" fontId="5" fillId="34" borderId="10" xfId="63" applyNumberFormat="1" applyFont="1" applyFill="1" applyBorder="1" applyAlignment="1">
      <alignment horizontal="right" vertical="center"/>
      <protection/>
    </xf>
    <xf numFmtId="186" fontId="13" fillId="0" borderId="10" xfId="63" applyNumberFormat="1" applyFont="1" applyFill="1" applyBorder="1" applyAlignment="1">
      <alignment horizontal="right" vertical="center"/>
      <protection/>
    </xf>
    <xf numFmtId="186" fontId="12" fillId="0" borderId="10" xfId="63" applyNumberFormat="1" applyFont="1" applyFill="1" applyBorder="1" applyAlignment="1">
      <alignment horizontal="right" vertical="center"/>
      <protection/>
    </xf>
    <xf numFmtId="49" fontId="5" fillId="0" borderId="0" xfId="63" applyNumberFormat="1" applyFont="1" applyFill="1" applyAlignment="1">
      <alignment vertical="center"/>
      <protection/>
    </xf>
    <xf numFmtId="49" fontId="5" fillId="10" borderId="10" xfId="63" applyNumberFormat="1" applyFont="1" applyFill="1" applyBorder="1" applyAlignment="1">
      <alignment horizontal="center" vertical="center"/>
      <protection/>
    </xf>
    <xf numFmtId="186" fontId="5" fillId="10" borderId="10" xfId="63" applyNumberFormat="1" applyFont="1" applyFill="1" applyBorder="1" applyAlignment="1">
      <alignment horizontal="right" vertical="center"/>
      <protection/>
    </xf>
    <xf numFmtId="49" fontId="5" fillId="16" borderId="11" xfId="63" applyNumberFormat="1" applyFont="1" applyFill="1" applyBorder="1" applyAlignment="1">
      <alignment horizontal="right" vertical="center" wrapText="1"/>
      <protection/>
    </xf>
    <xf numFmtId="186" fontId="5" fillId="16" borderId="10" xfId="63" applyNumberFormat="1" applyFont="1" applyFill="1" applyBorder="1" applyAlignment="1">
      <alignment horizontal="right" vertical="center"/>
      <protection/>
    </xf>
    <xf numFmtId="49" fontId="5" fillId="16" borderId="10" xfId="0" applyNumberFormat="1" applyFont="1" applyFill="1" applyBorder="1" applyAlignment="1">
      <alignment horizontal="left" vertical="center" wrapText="1"/>
    </xf>
    <xf numFmtId="0" fontId="5" fillId="16" borderId="10" xfId="63" applyFont="1" applyFill="1" applyBorder="1" applyAlignment="1">
      <alignment horizontal="center" vertical="center"/>
      <protection/>
    </xf>
    <xf numFmtId="49" fontId="5" fillId="10" borderId="10" xfId="0" applyNumberFormat="1" applyFont="1" applyFill="1" applyBorder="1" applyAlignment="1">
      <alignment horizontal="left" vertical="center" wrapText="1"/>
    </xf>
    <xf numFmtId="186" fontId="5" fillId="10" borderId="13" xfId="63" applyNumberFormat="1" applyFont="1" applyFill="1" applyBorder="1" applyAlignment="1">
      <alignment horizontal="right" vertical="center"/>
      <protection/>
    </xf>
    <xf numFmtId="186" fontId="5" fillId="35" borderId="13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right" vertical="center"/>
      <protection/>
    </xf>
    <xf numFmtId="0" fontId="5" fillId="16" borderId="10" xfId="63" applyFont="1" applyFill="1" applyBorder="1" applyAlignment="1">
      <alignment vertical="center" wrapText="1"/>
      <protection/>
    </xf>
    <xf numFmtId="0" fontId="5" fillId="16" borderId="13" xfId="63" applyFont="1" applyFill="1" applyBorder="1" applyAlignment="1">
      <alignment vertical="center"/>
      <protection/>
    </xf>
    <xf numFmtId="49" fontId="5" fillId="38" borderId="10" xfId="63" applyNumberFormat="1" applyFont="1" applyFill="1" applyBorder="1" applyAlignment="1">
      <alignment horizontal="left" vertical="center" wrapText="1"/>
      <protection/>
    </xf>
    <xf numFmtId="49" fontId="4" fillId="38" borderId="11" xfId="63" applyNumberFormat="1" applyFont="1" applyFill="1" applyBorder="1" applyAlignment="1">
      <alignment horizontal="right" vertical="center"/>
      <protection/>
    </xf>
    <xf numFmtId="49" fontId="4" fillId="38" borderId="13" xfId="63" applyNumberFormat="1" applyFont="1" applyFill="1" applyBorder="1" applyAlignment="1">
      <alignment horizontal="left" vertical="center"/>
      <protection/>
    </xf>
    <xf numFmtId="49" fontId="4" fillId="38" borderId="12" xfId="63" applyNumberFormat="1" applyFont="1" applyFill="1" applyBorder="1" applyAlignment="1">
      <alignment vertical="center"/>
      <protection/>
    </xf>
    <xf numFmtId="0" fontId="4" fillId="38" borderId="10" xfId="63" applyFont="1" applyFill="1" applyBorder="1" applyAlignment="1">
      <alignment vertical="center"/>
      <protection/>
    </xf>
    <xf numFmtId="180" fontId="5" fillId="38" borderId="10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right" vertical="center" wrapText="1"/>
      <protection/>
    </xf>
    <xf numFmtId="0" fontId="5" fillId="16" borderId="10" xfId="0" applyFont="1" applyFill="1" applyBorder="1" applyAlignment="1">
      <alignment horizontal="left" vertical="center" wrapText="1"/>
    </xf>
    <xf numFmtId="0" fontId="6" fillId="0" borderId="0" xfId="63" applyFont="1" applyFill="1" applyAlignment="1">
      <alignment horizontal="center" vertical="center"/>
      <protection/>
    </xf>
    <xf numFmtId="49" fontId="5" fillId="16" borderId="10" xfId="0" applyNumberFormat="1" applyFont="1" applyFill="1" applyBorder="1" applyAlignment="1">
      <alignment horizontal="center" vertical="center"/>
    </xf>
    <xf numFmtId="180" fontId="5" fillId="16" borderId="10" xfId="0" applyNumberFormat="1" applyFont="1" applyFill="1" applyBorder="1" applyAlignment="1">
      <alignment horizontal="center" vertical="center" wrapText="1"/>
    </xf>
    <xf numFmtId="0" fontId="6" fillId="16" borderId="15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186" fontId="8" fillId="0" borderId="10" xfId="63" applyNumberFormat="1" applyFont="1" applyFill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left" vertical="center" wrapText="1"/>
    </xf>
    <xf numFmtId="180" fontId="19" fillId="16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80" fontId="19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180" fontId="6" fillId="35" borderId="10" xfId="0" applyNumberFormat="1" applyFont="1" applyFill="1" applyBorder="1" applyAlignment="1">
      <alignment horizontal="right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9" fillId="16" borderId="10" xfId="0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0" xfId="63" applyNumberFormat="1" applyFont="1" applyFill="1" applyBorder="1" applyAlignment="1">
      <alignment horizontal="center" vertical="center" wrapText="1"/>
      <protection/>
    </xf>
    <xf numFmtId="0" fontId="19" fillId="0" borderId="10" xfId="63" applyNumberFormat="1" applyFont="1" applyBorder="1" applyAlignment="1">
      <alignment horizontal="center" vertical="center" wrapText="1"/>
      <protection/>
    </xf>
    <xf numFmtId="49" fontId="19" fillId="0" borderId="11" xfId="63" applyNumberFormat="1" applyFont="1" applyFill="1" applyBorder="1" applyAlignment="1">
      <alignment horizontal="right" vertical="center" wrapText="1"/>
      <protection/>
    </xf>
    <xf numFmtId="49" fontId="19" fillId="0" borderId="13" xfId="63" applyNumberFormat="1" applyFont="1" applyFill="1" applyBorder="1" applyAlignment="1">
      <alignment vertical="center" wrapText="1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49" fontId="19" fillId="10" borderId="10" xfId="63" applyNumberFormat="1" applyFont="1" applyFill="1" applyBorder="1" applyAlignment="1">
      <alignment horizontal="left" vertical="center" wrapText="1"/>
      <protection/>
    </xf>
    <xf numFmtId="0" fontId="19" fillId="10" borderId="11" xfId="63" applyNumberFormat="1" applyFont="1" applyFill="1" applyBorder="1" applyAlignment="1">
      <alignment horizontal="center" vertical="center" wrapText="1"/>
      <protection/>
    </xf>
    <xf numFmtId="49" fontId="19" fillId="10" borderId="11" xfId="63" applyNumberFormat="1" applyFont="1" applyFill="1" applyBorder="1" applyAlignment="1">
      <alignment horizontal="right" vertical="center" wrapText="1"/>
      <protection/>
    </xf>
    <xf numFmtId="49" fontId="19" fillId="10" borderId="13" xfId="63" applyNumberFormat="1" applyFont="1" applyFill="1" applyBorder="1" applyAlignment="1">
      <alignment vertical="center" wrapText="1"/>
      <protection/>
    </xf>
    <xf numFmtId="0" fontId="24" fillId="10" borderId="11" xfId="74" applyNumberFormat="1" applyFont="1" applyFill="1" applyBorder="1" applyAlignment="1">
      <alignment horizontal="center" vertical="center" wrapText="1"/>
      <protection/>
    </xf>
    <xf numFmtId="0" fontId="24" fillId="10" borderId="12" xfId="74" applyNumberFormat="1" applyFont="1" applyFill="1" applyBorder="1" applyAlignment="1">
      <alignment horizontal="center" vertical="center" wrapText="1"/>
      <protection/>
    </xf>
    <xf numFmtId="0" fontId="24" fillId="10" borderId="13" xfId="74" applyNumberFormat="1" applyFont="1" applyFill="1" applyBorder="1" applyAlignment="1">
      <alignment horizontal="center" vertical="center" wrapText="1"/>
      <protection/>
    </xf>
    <xf numFmtId="49" fontId="19" fillId="10" borderId="10" xfId="63" applyNumberFormat="1" applyFont="1" applyFill="1" applyBorder="1" applyAlignment="1">
      <alignment horizontal="center" vertical="center" wrapText="1"/>
      <protection/>
    </xf>
    <xf numFmtId="0" fontId="19" fillId="10" borderId="10" xfId="63" applyFont="1" applyFill="1" applyBorder="1" applyAlignment="1">
      <alignment horizontal="center" vertical="center" wrapText="1"/>
      <protection/>
    </xf>
    <xf numFmtId="49" fontId="19" fillId="39" borderId="10" xfId="63" applyNumberFormat="1" applyFont="1" applyFill="1" applyBorder="1" applyAlignment="1">
      <alignment horizontal="left" vertical="center" wrapText="1"/>
      <protection/>
    </xf>
    <xf numFmtId="49" fontId="19" fillId="39" borderId="11" xfId="63" applyNumberFormat="1" applyFont="1" applyFill="1" applyBorder="1" applyAlignment="1">
      <alignment horizontal="center" vertical="center" wrapText="1"/>
      <protection/>
    </xf>
    <xf numFmtId="49" fontId="19" fillId="39" borderId="11" xfId="63" applyNumberFormat="1" applyFont="1" applyFill="1" applyBorder="1" applyAlignment="1">
      <alignment horizontal="right" vertical="center" wrapText="1"/>
      <protection/>
    </xf>
    <xf numFmtId="49" fontId="19" fillId="39" borderId="13" xfId="63" applyNumberFormat="1" applyFont="1" applyFill="1" applyBorder="1" applyAlignment="1">
      <alignment horizontal="left" vertical="center"/>
      <protection/>
    </xf>
    <xf numFmtId="49" fontId="19" fillId="39" borderId="11" xfId="63" applyNumberFormat="1" applyFont="1" applyFill="1" applyBorder="1" applyAlignment="1">
      <alignment horizontal="right" vertical="center"/>
      <protection/>
    </xf>
    <xf numFmtId="49" fontId="19" fillId="39" borderId="12" xfId="63" applyNumberFormat="1" applyFont="1" applyFill="1" applyBorder="1" applyAlignment="1">
      <alignment horizontal="center" vertical="center"/>
      <protection/>
    </xf>
    <xf numFmtId="49" fontId="19" fillId="39" borderId="10" xfId="63" applyNumberFormat="1" applyFont="1" applyFill="1" applyBorder="1" applyAlignment="1">
      <alignment horizontal="center" vertical="center"/>
      <protection/>
    </xf>
    <xf numFmtId="180" fontId="19" fillId="39" borderId="10" xfId="63" applyNumberFormat="1" applyFont="1" applyFill="1" applyBorder="1" applyAlignment="1">
      <alignment horizontal="right" vertical="center"/>
      <protection/>
    </xf>
    <xf numFmtId="49" fontId="19" fillId="40" borderId="10" xfId="63" applyNumberFormat="1" applyFont="1" applyFill="1" applyBorder="1" applyAlignment="1">
      <alignment vertical="center" wrapText="1"/>
      <protection/>
    </xf>
    <xf numFmtId="49" fontId="19" fillId="40" borderId="11" xfId="63" applyNumberFormat="1" applyFont="1" applyFill="1" applyBorder="1" applyAlignment="1">
      <alignment horizontal="center" vertical="center" wrapText="1"/>
      <protection/>
    </xf>
    <xf numFmtId="49" fontId="19" fillId="40" borderId="11" xfId="63" applyNumberFormat="1" applyFont="1" applyFill="1" applyBorder="1" applyAlignment="1">
      <alignment horizontal="right" vertical="center" wrapText="1"/>
      <protection/>
    </xf>
    <xf numFmtId="49" fontId="19" fillId="40" borderId="13" xfId="63" applyNumberFormat="1" applyFont="1" applyFill="1" applyBorder="1" applyAlignment="1">
      <alignment horizontal="left" vertical="center"/>
      <protection/>
    </xf>
    <xf numFmtId="49" fontId="19" fillId="40" borderId="11" xfId="63" applyNumberFormat="1" applyFont="1" applyFill="1" applyBorder="1" applyAlignment="1">
      <alignment horizontal="right" vertical="center"/>
      <protection/>
    </xf>
    <xf numFmtId="49" fontId="19" fillId="40" borderId="12" xfId="63" applyNumberFormat="1" applyFont="1" applyFill="1" applyBorder="1" applyAlignment="1">
      <alignment horizontal="center" vertical="center"/>
      <protection/>
    </xf>
    <xf numFmtId="49" fontId="19" fillId="40" borderId="10" xfId="63" applyNumberFormat="1" applyFont="1" applyFill="1" applyBorder="1" applyAlignment="1">
      <alignment horizontal="center" vertical="center"/>
      <protection/>
    </xf>
    <xf numFmtId="180" fontId="19" fillId="40" borderId="10" xfId="63" applyNumberFormat="1" applyFont="1" applyFill="1" applyBorder="1" applyAlignment="1">
      <alignment horizontal="right" vertical="center"/>
      <protection/>
    </xf>
    <xf numFmtId="49" fontId="19" fillId="0" borderId="10" xfId="63" applyNumberFormat="1" applyFont="1" applyFill="1" applyBorder="1" applyAlignment="1">
      <alignment horizontal="left" vertical="center" wrapText="1"/>
      <protection/>
    </xf>
    <xf numFmtId="49" fontId="19" fillId="35" borderId="10" xfId="63" applyNumberFormat="1" applyFont="1" applyFill="1" applyBorder="1" applyAlignment="1">
      <alignment horizontal="center" vertical="center" wrapText="1"/>
      <protection/>
    </xf>
    <xf numFmtId="49" fontId="19" fillId="0" borderId="13" xfId="63" applyNumberFormat="1" applyFont="1" applyFill="1" applyBorder="1" applyAlignment="1">
      <alignment horizontal="left" vertical="center"/>
      <protection/>
    </xf>
    <xf numFmtId="49" fontId="19" fillId="0" borderId="11" xfId="63" applyNumberFormat="1" applyFont="1" applyFill="1" applyBorder="1" applyAlignment="1">
      <alignment horizontal="right" vertical="center"/>
      <protection/>
    </xf>
    <xf numFmtId="49" fontId="19" fillId="0" borderId="12" xfId="63" applyNumberFormat="1" applyFont="1" applyFill="1" applyBorder="1" applyAlignment="1">
      <alignment horizontal="center" vertical="center"/>
      <protection/>
    </xf>
    <xf numFmtId="0" fontId="19" fillId="0" borderId="10" xfId="63" applyFont="1" applyFill="1" applyBorder="1" applyAlignment="1">
      <alignment horizontal="center" vertical="center"/>
      <protection/>
    </xf>
    <xf numFmtId="180" fontId="19" fillId="35" borderId="10" xfId="63" applyNumberFormat="1" applyFont="1" applyFill="1" applyBorder="1" applyAlignment="1">
      <alignment horizontal="right" vertical="center"/>
      <protection/>
    </xf>
    <xf numFmtId="49" fontId="19" fillId="35" borderId="10" xfId="63" applyNumberFormat="1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right" vertical="center" wrapText="1"/>
      <protection/>
    </xf>
    <xf numFmtId="49" fontId="6" fillId="0" borderId="13" xfId="63" applyNumberFormat="1" applyFont="1" applyFill="1" applyBorder="1" applyAlignment="1">
      <alignment horizontal="left" vertical="center"/>
      <protection/>
    </xf>
    <xf numFmtId="49" fontId="6" fillId="0" borderId="11" xfId="63" applyNumberFormat="1" applyFont="1" applyFill="1" applyBorder="1" applyAlignment="1">
      <alignment horizontal="right" vertical="center"/>
      <protection/>
    </xf>
    <xf numFmtId="49" fontId="6" fillId="0" borderId="12" xfId="63" applyNumberFormat="1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180" fontId="6" fillId="35" borderId="10" xfId="63" applyNumberFormat="1" applyFont="1" applyFill="1" applyBorder="1" applyAlignment="1">
      <alignment horizontal="right" vertical="center"/>
      <protection/>
    </xf>
    <xf numFmtId="49" fontId="6" fillId="0" borderId="10" xfId="63" applyNumberFormat="1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19" fillId="40" borderId="10" xfId="63" applyNumberFormat="1" applyFont="1" applyFill="1" applyBorder="1" applyAlignment="1">
      <alignment horizontal="left" vertical="center" wrapText="1"/>
      <protection/>
    </xf>
    <xf numFmtId="49" fontId="19" fillId="40" borderId="10" xfId="63" applyNumberFormat="1" applyFont="1" applyFill="1" applyBorder="1" applyAlignment="1">
      <alignment horizontal="center" vertical="center" wrapText="1"/>
      <protection/>
    </xf>
    <xf numFmtId="0" fontId="19" fillId="0" borderId="10" xfId="63" applyFont="1" applyFill="1" applyBorder="1" applyAlignment="1">
      <alignment vertical="center" wrapText="1"/>
      <protection/>
    </xf>
    <xf numFmtId="49" fontId="19" fillId="41" borderId="10" xfId="63" applyNumberFormat="1" applyFont="1" applyFill="1" applyBorder="1" applyAlignment="1">
      <alignment horizontal="center" vertical="center" wrapText="1"/>
      <protection/>
    </xf>
    <xf numFmtId="180" fontId="19" fillId="0" borderId="10" xfId="63" applyNumberFormat="1" applyFont="1" applyFill="1" applyBorder="1" applyAlignment="1">
      <alignment horizontal="right" vertical="center"/>
      <protection/>
    </xf>
    <xf numFmtId="0" fontId="6" fillId="0" borderId="10" xfId="63" applyFont="1" applyFill="1" applyBorder="1" applyAlignment="1">
      <alignment vertical="center" wrapText="1"/>
      <protection/>
    </xf>
    <xf numFmtId="0" fontId="6" fillId="0" borderId="13" xfId="63" applyFont="1" applyFill="1" applyBorder="1" applyAlignment="1">
      <alignment vertical="center"/>
      <protection/>
    </xf>
    <xf numFmtId="180" fontId="6" fillId="0" borderId="10" xfId="63" applyNumberFormat="1" applyFont="1" applyFill="1" applyBorder="1" applyAlignment="1">
      <alignment horizontal="right" vertical="center"/>
      <protection/>
    </xf>
    <xf numFmtId="49" fontId="19" fillId="35" borderId="11" xfId="63" applyNumberFormat="1" applyFont="1" applyFill="1" applyBorder="1" applyAlignment="1">
      <alignment horizontal="right" vertical="center" wrapText="1"/>
      <protection/>
    </xf>
    <xf numFmtId="49" fontId="19" fillId="35" borderId="13" xfId="63" applyNumberFormat="1" applyFont="1" applyFill="1" applyBorder="1" applyAlignment="1">
      <alignment horizontal="left" vertical="center"/>
      <protection/>
    </xf>
    <xf numFmtId="49" fontId="19" fillId="35" borderId="11" xfId="63" applyNumberFormat="1" applyFont="1" applyFill="1" applyBorder="1" applyAlignment="1">
      <alignment horizontal="right" vertical="center"/>
      <protection/>
    </xf>
    <xf numFmtId="49" fontId="19" fillId="35" borderId="12" xfId="63" applyNumberFormat="1" applyFont="1" applyFill="1" applyBorder="1" applyAlignment="1">
      <alignment horizontal="center" vertical="center"/>
      <protection/>
    </xf>
    <xf numFmtId="0" fontId="19" fillId="35" borderId="10" xfId="63" applyFont="1" applyFill="1" applyBorder="1" applyAlignment="1">
      <alignment horizontal="center" vertical="center"/>
      <protection/>
    </xf>
    <xf numFmtId="49" fontId="6" fillId="35" borderId="13" xfId="63" applyNumberFormat="1" applyFont="1" applyFill="1" applyBorder="1" applyAlignment="1">
      <alignment horizontal="left" vertical="center"/>
      <protection/>
    </xf>
    <xf numFmtId="180" fontId="6" fillId="42" borderId="10" xfId="63" applyNumberFormat="1" applyFont="1" applyFill="1" applyBorder="1" applyAlignment="1">
      <alignment horizontal="right" vertical="center"/>
      <protection/>
    </xf>
    <xf numFmtId="49" fontId="6" fillId="40" borderId="10" xfId="63" applyNumberFormat="1" applyFont="1" applyFill="1" applyBorder="1" applyAlignment="1">
      <alignment horizontal="center" vertical="center" wrapText="1"/>
      <protection/>
    </xf>
    <xf numFmtId="49" fontId="19" fillId="0" borderId="10" xfId="63" applyNumberFormat="1" applyFont="1" applyFill="1" applyBorder="1" applyAlignment="1">
      <alignment horizontal="center" vertical="center"/>
      <protection/>
    </xf>
    <xf numFmtId="0" fontId="19" fillId="0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11" xfId="63" applyFont="1" applyFill="1" applyBorder="1" applyAlignment="1">
      <alignment vertical="center" wrapText="1"/>
      <protection/>
    </xf>
    <xf numFmtId="0" fontId="19" fillId="0" borderId="11" xfId="63" applyFont="1" applyFill="1" applyBorder="1" applyAlignment="1">
      <alignment vertical="center" wrapText="1"/>
      <protection/>
    </xf>
    <xf numFmtId="0" fontId="19" fillId="35" borderId="10" xfId="63" applyFont="1" applyFill="1" applyBorder="1" applyAlignment="1">
      <alignment vertical="center" wrapText="1"/>
      <protection/>
    </xf>
    <xf numFmtId="0" fontId="6" fillId="35" borderId="10" xfId="63" applyFont="1" applyFill="1" applyBorder="1" applyAlignment="1">
      <alignment vertical="center"/>
      <protection/>
    </xf>
    <xf numFmtId="180" fontId="19" fillId="43" borderId="10" xfId="63" applyNumberFormat="1" applyFont="1" applyFill="1" applyBorder="1" applyAlignment="1">
      <alignment horizontal="right" vertical="center"/>
      <protection/>
    </xf>
    <xf numFmtId="49" fontId="6" fillId="35" borderId="11" xfId="63" applyNumberFormat="1" applyFont="1" applyFill="1" applyBorder="1" applyAlignment="1">
      <alignment horizontal="right" vertical="center" wrapText="1"/>
      <protection/>
    </xf>
    <xf numFmtId="49" fontId="6" fillId="35" borderId="11" xfId="63" applyNumberFormat="1" applyFont="1" applyFill="1" applyBorder="1" applyAlignment="1">
      <alignment horizontal="right" vertical="center"/>
      <protection/>
    </xf>
    <xf numFmtId="49" fontId="6" fillId="35" borderId="12" xfId="63" applyNumberFormat="1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49" fontId="6" fillId="35" borderId="10" xfId="63" applyNumberFormat="1" applyFont="1" applyFill="1" applyBorder="1" applyAlignment="1">
      <alignment horizontal="left" vertical="center" wrapText="1"/>
      <protection/>
    </xf>
    <xf numFmtId="49" fontId="6" fillId="35" borderId="0" xfId="63" applyNumberFormat="1" applyFont="1" applyFill="1" applyAlignment="1">
      <alignment vertical="center" wrapText="1"/>
      <protection/>
    </xf>
    <xf numFmtId="0" fontId="6" fillId="35" borderId="10" xfId="63" applyFont="1" applyFill="1" applyBorder="1" applyAlignment="1">
      <alignment horizontal="left" vertical="center" wrapText="1"/>
      <protection/>
    </xf>
    <xf numFmtId="0" fontId="19" fillId="35" borderId="10" xfId="63" applyFont="1" applyFill="1" applyBorder="1" applyAlignment="1">
      <alignment horizontal="left" vertical="center" wrapText="1"/>
      <protection/>
    </xf>
    <xf numFmtId="49" fontId="19" fillId="39" borderId="10" xfId="0" applyNumberFormat="1" applyFont="1" applyFill="1" applyBorder="1" applyAlignment="1">
      <alignment horizontal="left" vertical="center" wrapText="1"/>
    </xf>
    <xf numFmtId="49" fontId="19" fillId="39" borderId="10" xfId="63" applyNumberFormat="1" applyFont="1" applyFill="1" applyBorder="1" applyAlignment="1">
      <alignment horizontal="center" vertical="center" wrapText="1"/>
      <protection/>
    </xf>
    <xf numFmtId="0" fontId="19" fillId="39" borderId="10" xfId="63" applyFont="1" applyFill="1" applyBorder="1" applyAlignment="1">
      <alignment horizontal="center" vertical="center"/>
      <protection/>
    </xf>
    <xf numFmtId="49" fontId="19" fillId="40" borderId="10" xfId="0" applyNumberFormat="1" applyFont="1" applyFill="1" applyBorder="1" applyAlignment="1">
      <alignment horizontal="left" vertical="center" wrapText="1"/>
    </xf>
    <xf numFmtId="0" fontId="19" fillId="40" borderId="10" xfId="63" applyFont="1" applyFill="1" applyBorder="1" applyAlignment="1">
      <alignment horizontal="center" vertical="center"/>
      <protection/>
    </xf>
    <xf numFmtId="49" fontId="19" fillId="35" borderId="10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left" vertical="center" wrapText="1"/>
    </xf>
    <xf numFmtId="0" fontId="19" fillId="39" borderId="10" xfId="63" applyFont="1" applyFill="1" applyBorder="1" applyAlignment="1">
      <alignment horizontal="left" vertical="center" wrapText="1"/>
      <protection/>
    </xf>
    <xf numFmtId="0" fontId="19" fillId="40" borderId="10" xfId="63" applyFont="1" applyFill="1" applyBorder="1" applyAlignment="1">
      <alignment vertical="center" wrapText="1"/>
      <protection/>
    </xf>
    <xf numFmtId="0" fontId="19" fillId="40" borderId="13" xfId="63" applyFont="1" applyFill="1" applyBorder="1" applyAlignment="1">
      <alignment vertical="center"/>
      <protection/>
    </xf>
    <xf numFmtId="0" fontId="19" fillId="35" borderId="13" xfId="63" applyFont="1" applyFill="1" applyBorder="1" applyAlignment="1">
      <alignment vertical="center"/>
      <protection/>
    </xf>
    <xf numFmtId="0" fontId="19" fillId="0" borderId="13" xfId="63" applyFont="1" applyFill="1" applyBorder="1" applyAlignment="1">
      <alignment vertical="center"/>
      <protection/>
    </xf>
    <xf numFmtId="49" fontId="6" fillId="0" borderId="12" xfId="63" applyNumberFormat="1" applyFont="1" applyFill="1" applyBorder="1" applyAlignment="1">
      <alignment horizontal="right" vertical="center"/>
      <protection/>
    </xf>
    <xf numFmtId="49" fontId="19" fillId="0" borderId="12" xfId="63" applyNumberFormat="1" applyFont="1" applyFill="1" applyBorder="1" applyAlignment="1">
      <alignment horizontal="right" vertical="center"/>
      <protection/>
    </xf>
    <xf numFmtId="0" fontId="19" fillId="37" borderId="10" xfId="63" applyFont="1" applyFill="1" applyBorder="1" applyAlignment="1">
      <alignment horizontal="left" vertical="center" wrapText="1"/>
      <protection/>
    </xf>
    <xf numFmtId="49" fontId="19" fillId="37" borderId="11" xfId="63" applyNumberFormat="1" applyFont="1" applyFill="1" applyBorder="1" applyAlignment="1">
      <alignment horizontal="right" vertical="center" wrapText="1"/>
      <protection/>
    </xf>
    <xf numFmtId="49" fontId="19" fillId="37" borderId="13" xfId="63" applyNumberFormat="1" applyFont="1" applyFill="1" applyBorder="1" applyAlignment="1">
      <alignment horizontal="left" vertical="center"/>
      <protection/>
    </xf>
    <xf numFmtId="49" fontId="19" fillId="37" borderId="11" xfId="63" applyNumberFormat="1" applyFont="1" applyFill="1" applyBorder="1" applyAlignment="1">
      <alignment horizontal="right" vertical="center"/>
      <protection/>
    </xf>
    <xf numFmtId="49" fontId="19" fillId="37" borderId="12" xfId="63" applyNumberFormat="1" applyFont="1" applyFill="1" applyBorder="1" applyAlignment="1">
      <alignment horizontal="center" vertical="center"/>
      <protection/>
    </xf>
    <xf numFmtId="0" fontId="6" fillId="37" borderId="10" xfId="63" applyFont="1" applyFill="1" applyBorder="1" applyAlignment="1">
      <alignment horizontal="center" vertical="center"/>
      <protection/>
    </xf>
    <xf numFmtId="180" fontId="19" fillId="37" borderId="10" xfId="63" applyNumberFormat="1" applyFont="1" applyFill="1" applyBorder="1" applyAlignment="1">
      <alignment horizontal="right" vertical="center"/>
      <protection/>
    </xf>
    <xf numFmtId="49" fontId="19" fillId="40" borderId="12" xfId="63" applyNumberFormat="1" applyFont="1" applyFill="1" applyBorder="1" applyAlignment="1">
      <alignment horizontal="right" vertical="center"/>
      <protection/>
    </xf>
    <xf numFmtId="49" fontId="19" fillId="35" borderId="12" xfId="63" applyNumberFormat="1" applyFont="1" applyFill="1" applyBorder="1" applyAlignment="1">
      <alignment horizontal="right" vertical="center"/>
      <protection/>
    </xf>
    <xf numFmtId="0" fontId="26" fillId="44" borderId="10" xfId="63" applyFont="1" applyFill="1" applyBorder="1" applyAlignment="1">
      <alignment horizontal="left" vertical="center" wrapText="1"/>
      <protection/>
    </xf>
    <xf numFmtId="49" fontId="19" fillId="44" borderId="10" xfId="63" applyNumberFormat="1" applyFont="1" applyFill="1" applyBorder="1" applyAlignment="1">
      <alignment horizontal="center" vertical="center" wrapText="1"/>
      <protection/>
    </xf>
    <xf numFmtId="49" fontId="19" fillId="44" borderId="12" xfId="63" applyNumberFormat="1" applyFont="1" applyFill="1" applyBorder="1" applyAlignment="1">
      <alignment horizontal="right" vertical="center" wrapText="1"/>
      <protection/>
    </xf>
    <xf numFmtId="49" fontId="19" fillId="44" borderId="13" xfId="63" applyNumberFormat="1" applyFont="1" applyFill="1" applyBorder="1" applyAlignment="1">
      <alignment horizontal="left" vertical="center"/>
      <protection/>
    </xf>
    <xf numFmtId="49" fontId="26" fillId="44" borderId="11" xfId="63" applyNumberFormat="1" applyFont="1" applyFill="1" applyBorder="1" applyAlignment="1">
      <alignment horizontal="right" vertical="center"/>
      <protection/>
    </xf>
    <xf numFmtId="49" fontId="26" fillId="44" borderId="12" xfId="63" applyNumberFormat="1" applyFont="1" applyFill="1" applyBorder="1" applyAlignment="1">
      <alignment horizontal="center" vertical="center"/>
      <protection/>
    </xf>
    <xf numFmtId="49" fontId="26" fillId="44" borderId="13" xfId="63" applyNumberFormat="1" applyFont="1" applyFill="1" applyBorder="1" applyAlignment="1">
      <alignment horizontal="left" vertical="center"/>
      <protection/>
    </xf>
    <xf numFmtId="49" fontId="26" fillId="44" borderId="10" xfId="63" applyNumberFormat="1" applyFont="1" applyFill="1" applyBorder="1" applyAlignment="1">
      <alignment horizontal="center" vertical="center"/>
      <protection/>
    </xf>
    <xf numFmtId="180" fontId="19" fillId="44" borderId="10" xfId="63" applyNumberFormat="1" applyFont="1" applyFill="1" applyBorder="1" applyAlignment="1">
      <alignment horizontal="right" vertical="center"/>
      <protection/>
    </xf>
    <xf numFmtId="0" fontId="19" fillId="35" borderId="10" xfId="63" applyFont="1" applyFill="1" applyBorder="1" applyAlignment="1">
      <alignment vertical="center"/>
      <protection/>
    </xf>
    <xf numFmtId="0" fontId="19" fillId="0" borderId="1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19" fillId="10" borderId="10" xfId="63" applyFont="1" applyFill="1" applyBorder="1" applyAlignment="1">
      <alignment horizontal="left" vertical="center" wrapText="1"/>
      <protection/>
    </xf>
    <xf numFmtId="49" fontId="19" fillId="10" borderId="11" xfId="63" applyNumberFormat="1" applyFont="1" applyFill="1" applyBorder="1" applyAlignment="1">
      <alignment horizontal="right" vertical="center"/>
      <protection/>
    </xf>
    <xf numFmtId="49" fontId="19" fillId="10" borderId="13" xfId="63" applyNumberFormat="1" applyFont="1" applyFill="1" applyBorder="1" applyAlignment="1">
      <alignment horizontal="left" vertical="center"/>
      <protection/>
    </xf>
    <xf numFmtId="49" fontId="19" fillId="10" borderId="12" xfId="63" applyNumberFormat="1" applyFont="1" applyFill="1" applyBorder="1" applyAlignment="1">
      <alignment horizontal="center" vertical="center"/>
      <protection/>
    </xf>
    <xf numFmtId="0" fontId="19" fillId="10" borderId="13" xfId="63" applyFont="1" applyFill="1" applyBorder="1" applyAlignment="1">
      <alignment horizontal="center" vertical="center"/>
      <protection/>
    </xf>
    <xf numFmtId="180" fontId="19" fillId="10" borderId="10" xfId="63" applyNumberFormat="1" applyFont="1" applyFill="1" applyBorder="1" applyAlignment="1">
      <alignment horizontal="right" vertical="center"/>
      <protection/>
    </xf>
    <xf numFmtId="0" fontId="19" fillId="35" borderId="11" xfId="63" applyFont="1" applyFill="1" applyBorder="1" applyAlignment="1">
      <alignment vertical="center" wrapText="1"/>
      <protection/>
    </xf>
    <xf numFmtId="0" fontId="6" fillId="35" borderId="11" xfId="63" applyFont="1" applyFill="1" applyBorder="1" applyAlignment="1">
      <alignment vertical="center" wrapText="1"/>
      <protection/>
    </xf>
    <xf numFmtId="0" fontId="6" fillId="35" borderId="10" xfId="63" applyFont="1" applyFill="1" applyBorder="1" applyAlignment="1">
      <alignment vertical="center" wrapText="1"/>
      <protection/>
    </xf>
    <xf numFmtId="49" fontId="26" fillId="44" borderId="10" xfId="63" applyNumberFormat="1" applyFont="1" applyFill="1" applyBorder="1" applyAlignment="1">
      <alignment horizontal="left" vertical="center" wrapText="1"/>
      <protection/>
    </xf>
    <xf numFmtId="49" fontId="19" fillId="44" borderId="11" xfId="63" applyNumberFormat="1" applyFont="1" applyFill="1" applyBorder="1" applyAlignment="1">
      <alignment horizontal="right" vertical="center"/>
      <protection/>
    </xf>
    <xf numFmtId="49" fontId="19" fillId="44" borderId="12" xfId="63" applyNumberFormat="1" applyFont="1" applyFill="1" applyBorder="1" applyAlignment="1">
      <alignment horizontal="center" vertical="center"/>
      <protection/>
    </xf>
    <xf numFmtId="49" fontId="19" fillId="44" borderId="10" xfId="63" applyNumberFormat="1" applyFont="1" applyFill="1" applyBorder="1" applyAlignment="1">
      <alignment horizontal="center" vertical="center"/>
      <protection/>
    </xf>
    <xf numFmtId="49" fontId="6" fillId="0" borderId="10" xfId="63" applyNumberFormat="1" applyFont="1" applyFill="1" applyBorder="1" applyAlignment="1">
      <alignment horizontal="center" vertical="center"/>
      <protection/>
    </xf>
    <xf numFmtId="49" fontId="6" fillId="35" borderId="10" xfId="63" applyNumberFormat="1" applyFont="1" applyFill="1" applyBorder="1" applyAlignment="1">
      <alignment horizontal="center" vertical="center"/>
      <protection/>
    </xf>
    <xf numFmtId="49" fontId="26" fillId="0" borderId="10" xfId="63" applyNumberFormat="1" applyFont="1" applyFill="1" applyBorder="1" applyAlignment="1">
      <alignment horizontal="left" vertical="center" wrapText="1"/>
      <protection/>
    </xf>
    <xf numFmtId="49" fontId="26" fillId="0" borderId="11" xfId="63" applyNumberFormat="1" applyFont="1" applyFill="1" applyBorder="1" applyAlignment="1">
      <alignment horizontal="right" vertical="center"/>
      <protection/>
    </xf>
    <xf numFmtId="49" fontId="26" fillId="0" borderId="12" xfId="63" applyNumberFormat="1" applyFont="1" applyFill="1" applyBorder="1" applyAlignment="1">
      <alignment horizontal="center" vertical="center"/>
      <protection/>
    </xf>
    <xf numFmtId="49" fontId="26" fillId="0" borderId="13" xfId="63" applyNumberFormat="1" applyFont="1" applyFill="1" applyBorder="1" applyAlignment="1">
      <alignment horizontal="left" vertical="center"/>
      <protection/>
    </xf>
    <xf numFmtId="49" fontId="26" fillId="0" borderId="10" xfId="63" applyNumberFormat="1" applyFont="1" applyFill="1" applyBorder="1" applyAlignment="1">
      <alignment horizontal="center" vertical="center"/>
      <protection/>
    </xf>
    <xf numFmtId="49" fontId="19" fillId="44" borderId="11" xfId="63" applyNumberFormat="1" applyFont="1" applyFill="1" applyBorder="1" applyAlignment="1">
      <alignment horizontal="right" vertical="center" wrapText="1"/>
      <protection/>
    </xf>
    <xf numFmtId="0" fontId="19" fillId="40" borderId="10" xfId="63" applyFont="1" applyFill="1" applyBorder="1" applyAlignment="1">
      <alignment horizontal="left" vertical="center" wrapText="1"/>
      <protection/>
    </xf>
    <xf numFmtId="49" fontId="19" fillId="34" borderId="10" xfId="63" applyNumberFormat="1" applyFont="1" applyFill="1" applyBorder="1" applyAlignment="1">
      <alignment horizontal="left" vertical="center" wrapText="1"/>
      <protection/>
    </xf>
    <xf numFmtId="49" fontId="19" fillId="34" borderId="11" xfId="63" applyNumberFormat="1" applyFont="1" applyFill="1" applyBorder="1" applyAlignment="1">
      <alignment horizontal="right" vertical="center" wrapText="1"/>
      <protection/>
    </xf>
    <xf numFmtId="49" fontId="19" fillId="34" borderId="13" xfId="63" applyNumberFormat="1" applyFont="1" applyFill="1" applyBorder="1" applyAlignment="1">
      <alignment horizontal="left" vertical="center"/>
      <protection/>
    </xf>
    <xf numFmtId="49" fontId="19" fillId="34" borderId="11" xfId="63" applyNumberFormat="1" applyFont="1" applyFill="1" applyBorder="1" applyAlignment="1">
      <alignment horizontal="right" vertical="center"/>
      <protection/>
    </xf>
    <xf numFmtId="49" fontId="19" fillId="36" borderId="12" xfId="63" applyNumberFormat="1" applyFont="1" applyFill="1" applyBorder="1" applyAlignment="1">
      <alignment horizontal="center" vertical="center"/>
      <protection/>
    </xf>
    <xf numFmtId="49" fontId="19" fillId="34" borderId="10" xfId="63" applyNumberFormat="1" applyFont="1" applyFill="1" applyBorder="1" applyAlignment="1">
      <alignment horizontal="center" vertical="center"/>
      <protection/>
    </xf>
    <xf numFmtId="180" fontId="19" fillId="34" borderId="10" xfId="63" applyNumberFormat="1" applyFont="1" applyFill="1" applyBorder="1" applyAlignment="1">
      <alignment horizontal="right" vertical="center"/>
      <protection/>
    </xf>
    <xf numFmtId="49" fontId="6" fillId="35" borderId="10" xfId="63" applyNumberFormat="1" applyFont="1" applyFill="1" applyBorder="1" applyAlignment="1">
      <alignment horizontal="center" vertical="center" wrapText="1"/>
      <protection/>
    </xf>
    <xf numFmtId="49" fontId="19" fillId="0" borderId="17" xfId="63" applyNumberFormat="1" applyFont="1" applyFill="1" applyBorder="1" applyAlignment="1">
      <alignment horizontal="left" vertical="center"/>
      <protection/>
    </xf>
    <xf numFmtId="49" fontId="6" fillId="0" borderId="17" xfId="63" applyNumberFormat="1" applyFont="1" applyFill="1" applyBorder="1" applyAlignment="1">
      <alignment horizontal="left" vertical="center"/>
      <protection/>
    </xf>
    <xf numFmtId="49" fontId="6" fillId="35" borderId="18" xfId="63" applyNumberFormat="1" applyFont="1" applyFill="1" applyBorder="1" applyAlignment="1">
      <alignment horizontal="left" vertical="center"/>
      <protection/>
    </xf>
    <xf numFmtId="0" fontId="27" fillId="0" borderId="10" xfId="63" applyFont="1" applyFill="1" applyBorder="1" applyAlignment="1">
      <alignment vertical="center" wrapText="1"/>
      <protection/>
    </xf>
    <xf numFmtId="49" fontId="27" fillId="0" borderId="11" xfId="63" applyNumberFormat="1" applyFont="1" applyFill="1" applyBorder="1" applyAlignment="1">
      <alignment horizontal="right" vertical="center"/>
      <protection/>
    </xf>
    <xf numFmtId="49" fontId="27" fillId="0" borderId="12" xfId="63" applyNumberFormat="1" applyFont="1" applyFill="1" applyBorder="1" applyAlignment="1">
      <alignment horizontal="center" vertical="center"/>
      <protection/>
    </xf>
    <xf numFmtId="49" fontId="27" fillId="0" borderId="13" xfId="63" applyNumberFormat="1" applyFont="1" applyFill="1" applyBorder="1" applyAlignment="1">
      <alignment horizontal="left" vertical="center"/>
      <protection/>
    </xf>
    <xf numFmtId="0" fontId="27" fillId="0" borderId="10" xfId="63" applyFont="1" applyFill="1" applyBorder="1" applyAlignment="1">
      <alignment vertical="center"/>
      <protection/>
    </xf>
    <xf numFmtId="180" fontId="27" fillId="0" borderId="10" xfId="63" applyNumberFormat="1" applyFont="1" applyFill="1" applyBorder="1" applyAlignment="1">
      <alignment horizontal="right" vertical="center"/>
      <protection/>
    </xf>
    <xf numFmtId="0" fontId="24" fillId="0" borderId="10" xfId="63" applyFont="1" applyFill="1" applyBorder="1" applyAlignment="1">
      <alignment horizontal="left" vertical="center" wrapText="1"/>
      <protection/>
    </xf>
    <xf numFmtId="49" fontId="24" fillId="0" borderId="11" xfId="63" applyNumberFormat="1" applyFont="1" applyFill="1" applyBorder="1" applyAlignment="1">
      <alignment horizontal="right" vertical="center"/>
      <protection/>
    </xf>
    <xf numFmtId="49" fontId="24" fillId="0" borderId="12" xfId="63" applyNumberFormat="1" applyFont="1" applyFill="1" applyBorder="1" applyAlignment="1">
      <alignment horizontal="center" vertical="center"/>
      <protection/>
    </xf>
    <xf numFmtId="49" fontId="24" fillId="0" borderId="13" xfId="63" applyNumberFormat="1" applyFont="1" applyFill="1" applyBorder="1" applyAlignment="1">
      <alignment horizontal="left" vertical="center"/>
      <protection/>
    </xf>
    <xf numFmtId="0" fontId="24" fillId="0" borderId="10" xfId="63" applyFont="1" applyFill="1" applyBorder="1" applyAlignment="1">
      <alignment vertical="center"/>
      <protection/>
    </xf>
    <xf numFmtId="180" fontId="24" fillId="0" borderId="10" xfId="63" applyNumberFormat="1" applyFont="1" applyFill="1" applyBorder="1" applyAlignment="1">
      <alignment horizontal="right" vertical="center"/>
      <protection/>
    </xf>
    <xf numFmtId="180" fontId="19" fillId="0" borderId="10" xfId="63" applyNumberFormat="1" applyFont="1" applyFill="1" applyBorder="1" applyAlignment="1">
      <alignment vertical="center"/>
      <protection/>
    </xf>
    <xf numFmtId="0" fontId="24" fillId="0" borderId="10" xfId="63" applyFont="1" applyFill="1" applyBorder="1" applyAlignment="1">
      <alignment vertical="center" wrapText="1"/>
      <protection/>
    </xf>
    <xf numFmtId="180" fontId="24" fillId="0" borderId="10" xfId="63" applyNumberFormat="1" applyFont="1" applyFill="1" applyBorder="1" applyAlignment="1">
      <alignment vertical="center"/>
      <protection/>
    </xf>
    <xf numFmtId="180" fontId="27" fillId="0" borderId="10" xfId="63" applyNumberFormat="1" applyFont="1" applyFill="1" applyBorder="1" applyAlignment="1">
      <alignment vertical="center"/>
      <protection/>
    </xf>
    <xf numFmtId="49" fontId="19" fillId="16" borderId="10" xfId="63" applyNumberFormat="1" applyFont="1" applyFill="1" applyBorder="1" applyAlignment="1">
      <alignment horizontal="left" vertical="center" wrapText="1"/>
      <protection/>
    </xf>
    <xf numFmtId="49" fontId="6" fillId="16" borderId="11" xfId="63" applyNumberFormat="1" applyFont="1" applyFill="1" applyBorder="1" applyAlignment="1">
      <alignment horizontal="right" vertical="center"/>
      <protection/>
    </xf>
    <xf numFmtId="49" fontId="6" fillId="16" borderId="13" xfId="63" applyNumberFormat="1" applyFont="1" applyFill="1" applyBorder="1" applyAlignment="1">
      <alignment horizontal="left" vertical="center"/>
      <protection/>
    </xf>
    <xf numFmtId="49" fontId="6" fillId="16" borderId="12" xfId="63" applyNumberFormat="1" applyFont="1" applyFill="1" applyBorder="1" applyAlignment="1">
      <alignment vertical="center"/>
      <protection/>
    </xf>
    <xf numFmtId="0" fontId="6" fillId="16" borderId="10" xfId="63" applyFont="1" applyFill="1" applyBorder="1" applyAlignment="1">
      <alignment vertical="center"/>
      <protection/>
    </xf>
    <xf numFmtId="180" fontId="19" fillId="16" borderId="10" xfId="63" applyNumberFormat="1" applyFont="1" applyFill="1" applyBorder="1" applyAlignment="1">
      <alignment horizontal="right" vertical="center"/>
      <protection/>
    </xf>
    <xf numFmtId="49" fontId="19" fillId="0" borderId="10" xfId="63" applyNumberFormat="1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49" fontId="19" fillId="10" borderId="13" xfId="63" applyNumberFormat="1" applyFont="1" applyFill="1" applyBorder="1" applyAlignment="1">
      <alignment vertical="center"/>
      <protection/>
    </xf>
    <xf numFmtId="49" fontId="6" fillId="0" borderId="13" xfId="63" applyNumberFormat="1" applyFont="1" applyFill="1" applyBorder="1" applyAlignment="1">
      <alignment vertical="center"/>
      <protection/>
    </xf>
    <xf numFmtId="49" fontId="24" fillId="1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4" fillId="10" borderId="10" xfId="63" applyFont="1" applyFill="1" applyBorder="1" applyAlignment="1">
      <alignment horizontal="left" vertical="center" wrapText="1"/>
      <protection/>
    </xf>
    <xf numFmtId="0" fontId="27" fillId="0" borderId="10" xfId="63" applyFont="1" applyBorder="1" applyAlignment="1">
      <alignment vertical="center" wrapText="1"/>
      <protection/>
    </xf>
    <xf numFmtId="49" fontId="6" fillId="0" borderId="11" xfId="63" applyNumberFormat="1" applyFont="1" applyBorder="1" applyAlignment="1">
      <alignment horizontal="right" vertical="center"/>
      <protection/>
    </xf>
    <xf numFmtId="49" fontId="6" fillId="0" borderId="13" xfId="63" applyNumberFormat="1" applyFont="1" applyBorder="1" applyAlignment="1">
      <alignment vertical="center"/>
      <protection/>
    </xf>
    <xf numFmtId="180" fontId="27" fillId="0" borderId="10" xfId="63" applyNumberFormat="1" applyFont="1" applyBorder="1" applyAlignment="1">
      <alignment horizontal="right" vertical="center"/>
      <protection/>
    </xf>
    <xf numFmtId="49" fontId="19" fillId="16" borderId="11" xfId="63" applyNumberFormat="1" applyFont="1" applyFill="1" applyBorder="1" applyAlignment="1">
      <alignment vertical="center" wrapText="1"/>
      <protection/>
    </xf>
    <xf numFmtId="49" fontId="19" fillId="16" borderId="12" xfId="63" applyNumberFormat="1" applyFont="1" applyFill="1" applyBorder="1" applyAlignment="1">
      <alignment vertical="center" wrapText="1"/>
      <protection/>
    </xf>
    <xf numFmtId="49" fontId="6" fillId="16" borderId="13" xfId="63" applyNumberFormat="1" applyFont="1" applyFill="1" applyBorder="1" applyAlignment="1">
      <alignment vertical="center"/>
      <protection/>
    </xf>
    <xf numFmtId="0" fontId="20" fillId="0" borderId="0" xfId="63" applyFont="1" applyAlignment="1">
      <alignment vertical="center"/>
      <protection/>
    </xf>
    <xf numFmtId="180" fontId="4" fillId="18" borderId="0" xfId="63" applyNumberFormat="1" applyFont="1" applyFill="1" applyBorder="1" applyAlignment="1">
      <alignment horizontal="right" vertical="center"/>
      <protection/>
    </xf>
    <xf numFmtId="186" fontId="17" fillId="0" borderId="0" xfId="63" applyNumberFormat="1" applyFont="1" applyFill="1" applyAlignment="1">
      <alignment vertical="center"/>
      <protection/>
    </xf>
    <xf numFmtId="0" fontId="19" fillId="0" borderId="10" xfId="63" applyNumberFormat="1" applyFont="1" applyFill="1" applyBorder="1" applyAlignment="1">
      <alignment horizontal="left" vertical="center" wrapText="1"/>
      <protection/>
    </xf>
    <xf numFmtId="0" fontId="6" fillId="0" borderId="10" xfId="63" applyNumberFormat="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right" vertical="center" wrapText="1"/>
    </xf>
    <xf numFmtId="49" fontId="19" fillId="0" borderId="10" xfId="124" applyNumberFormat="1" applyFont="1" applyBorder="1" applyAlignment="1">
      <alignment horizontal="center" vertical="center" wrapText="1"/>
      <protection/>
    </xf>
    <xf numFmtId="49" fontId="24" fillId="0" borderId="16" xfId="74" applyNumberFormat="1" applyFont="1" applyBorder="1" applyAlignment="1">
      <alignment horizontal="center" vertical="center" wrapText="1"/>
      <protection/>
    </xf>
    <xf numFmtId="49" fontId="24" fillId="0" borderId="11" xfId="74" applyNumberFormat="1" applyFont="1" applyBorder="1" applyAlignment="1">
      <alignment horizontal="right" vertical="center" wrapText="1"/>
      <protection/>
    </xf>
    <xf numFmtId="49" fontId="19" fillId="0" borderId="13" xfId="124" applyNumberFormat="1" applyFont="1" applyBorder="1" applyAlignment="1">
      <alignment horizontal="left" vertical="center" wrapText="1"/>
      <protection/>
    </xf>
    <xf numFmtId="180" fontId="19" fillId="0" borderId="10" xfId="124" applyNumberFormat="1" applyFont="1" applyBorder="1" applyAlignment="1">
      <alignment horizontal="center" vertical="center" wrapText="1"/>
      <protection/>
    </xf>
    <xf numFmtId="0" fontId="28" fillId="0" borderId="0" xfId="124" applyFont="1" applyBorder="1" applyAlignment="1">
      <alignment vertical="center"/>
      <protection/>
    </xf>
    <xf numFmtId="0" fontId="28" fillId="0" borderId="0" xfId="124" applyFont="1" applyAlignment="1">
      <alignment vertical="center"/>
      <protection/>
    </xf>
    <xf numFmtId="49" fontId="6" fillId="35" borderId="10" xfId="124" applyNumberFormat="1" applyFont="1" applyFill="1" applyBorder="1" applyAlignment="1">
      <alignment horizontal="center" vertical="center" wrapText="1"/>
      <protection/>
    </xf>
    <xf numFmtId="49" fontId="6" fillId="35" borderId="11" xfId="124" applyNumberFormat="1" applyFont="1" applyFill="1" applyBorder="1" applyAlignment="1">
      <alignment horizontal="center" vertical="center" wrapText="1"/>
      <protection/>
    </xf>
    <xf numFmtId="49" fontId="6" fillId="35" borderId="12" xfId="124" applyNumberFormat="1" applyFont="1" applyFill="1" applyBorder="1" applyAlignment="1">
      <alignment horizontal="center" vertical="center" wrapText="1"/>
      <protection/>
    </xf>
    <xf numFmtId="49" fontId="6" fillId="35" borderId="13" xfId="124" applyNumberFormat="1" applyFont="1" applyFill="1" applyBorder="1" applyAlignment="1">
      <alignment horizontal="center" vertical="center" wrapText="1"/>
      <protection/>
    </xf>
    <xf numFmtId="49" fontId="6" fillId="35" borderId="11" xfId="124" applyNumberFormat="1" applyFont="1" applyFill="1" applyBorder="1" applyAlignment="1">
      <alignment horizontal="right" vertical="center" wrapText="1"/>
      <protection/>
    </xf>
    <xf numFmtId="49" fontId="6" fillId="35" borderId="13" xfId="124" applyNumberFormat="1" applyFont="1" applyFill="1" applyBorder="1" applyAlignment="1">
      <alignment horizontal="left" vertical="center" wrapText="1"/>
      <protection/>
    </xf>
    <xf numFmtId="0" fontId="6" fillId="35" borderId="10" xfId="124" applyNumberFormat="1" applyFont="1" applyFill="1" applyBorder="1" applyAlignment="1">
      <alignment horizontal="center" vertical="center" wrapText="1"/>
      <protection/>
    </xf>
    <xf numFmtId="180" fontId="6" fillId="35" borderId="10" xfId="124" applyNumberFormat="1" applyFont="1" applyFill="1" applyBorder="1" applyAlignment="1">
      <alignment horizontal="center" vertical="center" wrapText="1"/>
      <protection/>
    </xf>
    <xf numFmtId="0" fontId="19" fillId="10" borderId="10" xfId="63" applyFont="1" applyFill="1" applyBorder="1" applyAlignment="1">
      <alignment vertical="center" wrapText="1"/>
      <protection/>
    </xf>
    <xf numFmtId="0" fontId="6" fillId="10" borderId="10" xfId="63" applyFont="1" applyFill="1" applyBorder="1" applyAlignment="1">
      <alignment horizontal="center" vertical="center"/>
      <protection/>
    </xf>
    <xf numFmtId="49" fontId="6" fillId="10" borderId="11" xfId="63" applyNumberFormat="1" applyFont="1" applyFill="1" applyBorder="1" applyAlignment="1">
      <alignment horizontal="center" vertical="center"/>
      <protection/>
    </xf>
    <xf numFmtId="49" fontId="6" fillId="10" borderId="13" xfId="63" applyNumberFormat="1" applyFont="1" applyFill="1" applyBorder="1" applyAlignment="1">
      <alignment horizontal="center" vertical="center"/>
      <protection/>
    </xf>
    <xf numFmtId="0" fontId="29" fillId="35" borderId="0" xfId="63" applyFont="1" applyFill="1" applyBorder="1" applyAlignment="1">
      <alignment vertical="center"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Alignment="1">
      <alignment vertical="center"/>
      <protection/>
    </xf>
    <xf numFmtId="49" fontId="6" fillId="35" borderId="11" xfId="63" applyNumberFormat="1" applyFont="1" applyFill="1" applyBorder="1" applyAlignment="1">
      <alignment horizontal="center" vertical="center"/>
      <protection/>
    </xf>
    <xf numFmtId="49" fontId="6" fillId="35" borderId="13" xfId="63" applyNumberFormat="1" applyFont="1" applyFill="1" applyBorder="1" applyAlignment="1">
      <alignment horizontal="center" vertical="center"/>
      <protection/>
    </xf>
    <xf numFmtId="180" fontId="27" fillId="35" borderId="0" xfId="63" applyNumberFormat="1" applyFont="1" applyFill="1" applyBorder="1" applyAlignment="1">
      <alignment horizontal="right" vertical="center"/>
      <protection/>
    </xf>
    <xf numFmtId="49" fontId="19" fillId="35" borderId="10" xfId="63" applyNumberFormat="1" applyFont="1" applyFill="1" applyBorder="1" applyAlignment="1">
      <alignment horizontal="center" vertical="center"/>
      <protection/>
    </xf>
    <xf numFmtId="49" fontId="19" fillId="35" borderId="11" xfId="63" applyNumberFormat="1" applyFont="1" applyFill="1" applyBorder="1" applyAlignment="1">
      <alignment horizontal="center" vertical="center"/>
      <protection/>
    </xf>
    <xf numFmtId="49" fontId="19" fillId="35" borderId="13" xfId="63" applyNumberFormat="1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0" xfId="63" applyFont="1" applyFill="1" applyAlignment="1">
      <alignment vertical="center"/>
      <protection/>
    </xf>
    <xf numFmtId="0" fontId="19" fillId="10" borderId="10" xfId="63" applyFont="1" applyFill="1" applyBorder="1" applyAlignment="1">
      <alignment horizontal="center" vertical="center"/>
      <protection/>
    </xf>
    <xf numFmtId="49" fontId="19" fillId="10" borderId="11" xfId="63" applyNumberFormat="1" applyFont="1" applyFill="1" applyBorder="1" applyAlignment="1">
      <alignment horizontal="center" vertical="center"/>
      <protection/>
    </xf>
    <xf numFmtId="49" fontId="19" fillId="10" borderId="13" xfId="63" applyNumberFormat="1" applyFont="1" applyFill="1" applyBorder="1" applyAlignment="1">
      <alignment horizontal="center" vertical="center"/>
      <protection/>
    </xf>
    <xf numFmtId="0" fontId="6" fillId="45" borderId="10" xfId="63" applyFont="1" applyFill="1" applyBorder="1" applyAlignment="1">
      <alignment horizontal="left" vertical="center" wrapText="1"/>
      <protection/>
    </xf>
    <xf numFmtId="49" fontId="19" fillId="45" borderId="11" xfId="63" applyNumberFormat="1" applyFont="1" applyFill="1" applyBorder="1" applyAlignment="1">
      <alignment horizontal="center" vertical="center"/>
      <protection/>
    </xf>
    <xf numFmtId="49" fontId="19" fillId="45" borderId="12" xfId="63" applyNumberFormat="1" applyFont="1" applyFill="1" applyBorder="1" applyAlignment="1">
      <alignment horizontal="center" vertical="center"/>
      <protection/>
    </xf>
    <xf numFmtId="49" fontId="19" fillId="45" borderId="13" xfId="63" applyNumberFormat="1" applyFont="1" applyFill="1" applyBorder="1" applyAlignment="1">
      <alignment horizontal="left" vertical="center"/>
      <protection/>
    </xf>
    <xf numFmtId="0" fontId="19" fillId="45" borderId="10" xfId="63" applyFont="1" applyFill="1" applyBorder="1" applyAlignment="1">
      <alignment horizontal="center" vertical="center"/>
      <protection/>
    </xf>
    <xf numFmtId="49" fontId="19" fillId="45" borderId="13" xfId="63" applyNumberFormat="1" applyFont="1" applyFill="1" applyBorder="1" applyAlignment="1">
      <alignment horizontal="center" vertical="center"/>
      <protection/>
    </xf>
    <xf numFmtId="180" fontId="19" fillId="45" borderId="10" xfId="63" applyNumberFormat="1" applyFont="1" applyFill="1" applyBorder="1" applyAlignment="1">
      <alignment horizontal="right" vertical="center"/>
      <protection/>
    </xf>
    <xf numFmtId="0" fontId="19" fillId="10" borderId="10" xfId="63" applyFont="1" applyFill="1" applyBorder="1" applyAlignment="1">
      <alignment vertical="center"/>
      <protection/>
    </xf>
    <xf numFmtId="0" fontId="29" fillId="35" borderId="0" xfId="63" applyFont="1" applyFill="1" applyAlignment="1">
      <alignment vertical="center"/>
      <protection/>
    </xf>
    <xf numFmtId="0" fontId="19" fillId="10" borderId="13" xfId="63" applyFont="1" applyFill="1" applyBorder="1" applyAlignment="1">
      <alignment vertical="center"/>
      <protection/>
    </xf>
    <xf numFmtId="180" fontId="6" fillId="35" borderId="10" xfId="63" applyNumberFormat="1" applyFont="1" applyFill="1" applyBorder="1" applyAlignment="1" applyProtection="1">
      <alignment horizontal="right" vertical="center"/>
      <protection locked="0"/>
    </xf>
    <xf numFmtId="0" fontId="6" fillId="35" borderId="13" xfId="63" applyFont="1" applyFill="1" applyBorder="1" applyAlignment="1">
      <alignment horizontal="center" vertical="center"/>
      <protection/>
    </xf>
    <xf numFmtId="0" fontId="6" fillId="35" borderId="13" xfId="63" applyFont="1" applyFill="1" applyBorder="1" applyAlignment="1">
      <alignment vertical="center"/>
      <protection/>
    </xf>
    <xf numFmtId="49" fontId="19" fillId="46" borderId="11" xfId="63" applyNumberFormat="1" applyFont="1" applyFill="1" applyBorder="1" applyAlignment="1">
      <alignment horizontal="right" vertical="center"/>
      <protection/>
    </xf>
    <xf numFmtId="49" fontId="19" fillId="46" borderId="12" xfId="63" applyNumberFormat="1" applyFont="1" applyFill="1" applyBorder="1" applyAlignment="1">
      <alignment horizontal="center" vertical="center"/>
      <protection/>
    </xf>
    <xf numFmtId="0" fontId="19" fillId="46" borderId="10" xfId="63" applyFont="1" applyFill="1" applyBorder="1" applyAlignment="1">
      <alignment horizontal="center" vertical="center"/>
      <protection/>
    </xf>
    <xf numFmtId="49" fontId="19" fillId="46" borderId="11" xfId="63" applyNumberFormat="1" applyFont="1" applyFill="1" applyBorder="1" applyAlignment="1">
      <alignment horizontal="center" vertical="center"/>
      <protection/>
    </xf>
    <xf numFmtId="49" fontId="19" fillId="46" borderId="13" xfId="63" applyNumberFormat="1" applyFont="1" applyFill="1" applyBorder="1" applyAlignment="1">
      <alignment horizontal="center" vertical="center"/>
      <protection/>
    </xf>
    <xf numFmtId="180" fontId="19" fillId="46" borderId="10" xfId="63" applyNumberFormat="1" applyFont="1" applyFill="1" applyBorder="1" applyAlignment="1">
      <alignment horizontal="right" vertical="center"/>
      <protection/>
    </xf>
    <xf numFmtId="0" fontId="29" fillId="46" borderId="0" xfId="63" applyFont="1" applyFill="1" applyAlignment="1">
      <alignment vertical="center"/>
      <protection/>
    </xf>
    <xf numFmtId="180" fontId="6" fillId="46" borderId="10" xfId="63" applyNumberFormat="1" applyFont="1" applyFill="1" applyBorder="1" applyAlignment="1">
      <alignment horizontal="right" vertical="center"/>
      <protection/>
    </xf>
    <xf numFmtId="49" fontId="19" fillId="16" borderId="11" xfId="63" applyNumberFormat="1" applyFont="1" applyFill="1" applyBorder="1" applyAlignment="1">
      <alignment horizontal="right" vertical="center"/>
      <protection/>
    </xf>
    <xf numFmtId="49" fontId="19" fillId="16" borderId="12" xfId="63" applyNumberFormat="1" applyFont="1" applyFill="1" applyBorder="1" applyAlignment="1">
      <alignment horizontal="center" vertical="center"/>
      <protection/>
    </xf>
    <xf numFmtId="49" fontId="19" fillId="16" borderId="10" xfId="63" applyNumberFormat="1" applyFont="1" applyFill="1" applyBorder="1" applyAlignment="1">
      <alignment horizontal="center" vertical="center"/>
      <protection/>
    </xf>
    <xf numFmtId="49" fontId="19" fillId="16" borderId="11" xfId="63" applyNumberFormat="1" applyFont="1" applyFill="1" applyBorder="1" applyAlignment="1">
      <alignment horizontal="center" vertical="center"/>
      <protection/>
    </xf>
    <xf numFmtId="49" fontId="19" fillId="16" borderId="13" xfId="63" applyNumberFormat="1" applyFont="1" applyFill="1" applyBorder="1" applyAlignment="1">
      <alignment horizontal="center" vertical="center"/>
      <protection/>
    </xf>
    <xf numFmtId="49" fontId="6" fillId="47" borderId="10" xfId="0" applyNumberFormat="1" applyFont="1" applyFill="1" applyBorder="1" applyAlignment="1">
      <alignment horizontal="left" vertical="center" wrapText="1"/>
    </xf>
    <xf numFmtId="49" fontId="6" fillId="47" borderId="11" xfId="63" applyNumberFormat="1" applyFont="1" applyFill="1" applyBorder="1" applyAlignment="1">
      <alignment horizontal="right" vertical="center"/>
      <protection/>
    </xf>
    <xf numFmtId="49" fontId="6" fillId="47" borderId="12" xfId="63" applyNumberFormat="1" applyFont="1" applyFill="1" applyBorder="1" applyAlignment="1">
      <alignment horizontal="center" vertical="center"/>
      <protection/>
    </xf>
    <xf numFmtId="49" fontId="6" fillId="47" borderId="13" xfId="63" applyNumberFormat="1" applyFont="1" applyFill="1" applyBorder="1" applyAlignment="1">
      <alignment horizontal="left" vertical="center"/>
      <protection/>
    </xf>
    <xf numFmtId="49" fontId="6" fillId="47" borderId="10" xfId="63" applyNumberFormat="1" applyFont="1" applyFill="1" applyBorder="1" applyAlignment="1">
      <alignment horizontal="center" vertical="center"/>
      <protection/>
    </xf>
    <xf numFmtId="49" fontId="6" fillId="47" borderId="13" xfId="63" applyNumberFormat="1" applyFont="1" applyFill="1" applyBorder="1" applyAlignment="1">
      <alignment horizontal="center" vertical="center"/>
      <protection/>
    </xf>
    <xf numFmtId="180" fontId="6" fillId="47" borderId="10" xfId="63" applyNumberFormat="1" applyFont="1" applyFill="1" applyBorder="1" applyAlignment="1">
      <alignment horizontal="right" vertical="center"/>
      <protection/>
    </xf>
    <xf numFmtId="49" fontId="6" fillId="47" borderId="10" xfId="63" applyNumberFormat="1" applyFont="1" applyFill="1" applyBorder="1" applyAlignment="1">
      <alignment horizontal="left" vertical="center" wrapText="1"/>
      <protection/>
    </xf>
    <xf numFmtId="0" fontId="6" fillId="47" borderId="10" xfId="63" applyFont="1" applyFill="1" applyBorder="1" applyAlignment="1">
      <alignment horizontal="center" vertical="center"/>
      <protection/>
    </xf>
    <xf numFmtId="49" fontId="6" fillId="47" borderId="11" xfId="63" applyNumberFormat="1" applyFont="1" applyFill="1" applyBorder="1" applyAlignment="1">
      <alignment horizontal="center" vertical="center"/>
      <protection/>
    </xf>
    <xf numFmtId="180" fontId="19" fillId="39" borderId="10" xfId="63" applyNumberFormat="1" applyFont="1" applyFill="1" applyBorder="1" applyAlignment="1">
      <alignment horizontal="right" vertical="center" wrapText="1"/>
      <protection/>
    </xf>
    <xf numFmtId="0" fontId="28" fillId="0" borderId="19" xfId="124" applyFont="1" applyFill="1" applyBorder="1" applyAlignment="1">
      <alignment vertical="center"/>
      <protection/>
    </xf>
    <xf numFmtId="49" fontId="28" fillId="0" borderId="0" xfId="124" applyNumberFormat="1" applyFont="1" applyFill="1" applyBorder="1" applyAlignment="1">
      <alignment horizontal="center" vertical="center"/>
      <protection/>
    </xf>
    <xf numFmtId="0" fontId="28" fillId="0" borderId="0" xfId="124" applyFont="1" applyFill="1" applyBorder="1" applyAlignment="1">
      <alignment vertical="center"/>
      <protection/>
    </xf>
    <xf numFmtId="49" fontId="27" fillId="0" borderId="0" xfId="124" applyNumberFormat="1" applyFont="1" applyFill="1" applyBorder="1" applyAlignment="1">
      <alignment horizontal="right" vertical="center"/>
      <protection/>
    </xf>
    <xf numFmtId="49" fontId="27" fillId="0" borderId="0" xfId="124" applyNumberFormat="1" applyFont="1" applyFill="1" applyBorder="1" applyAlignment="1">
      <alignment horizontal="left" vertical="center"/>
      <protection/>
    </xf>
    <xf numFmtId="180" fontId="28" fillId="0" borderId="0" xfId="124" applyNumberFormat="1" applyFont="1" applyFill="1" applyBorder="1" applyAlignment="1">
      <alignment horizontal="center" vertical="center"/>
      <protection/>
    </xf>
    <xf numFmtId="0" fontId="28" fillId="0" borderId="0" xfId="124" applyFont="1" applyFill="1" applyAlignment="1">
      <alignment vertical="center"/>
      <protection/>
    </xf>
    <xf numFmtId="49" fontId="28" fillId="0" borderId="0" xfId="124" applyNumberFormat="1" applyFont="1" applyFill="1" applyAlignment="1">
      <alignment horizontal="center" vertical="center"/>
      <protection/>
    </xf>
    <xf numFmtId="49" fontId="27" fillId="0" borderId="0" xfId="124" applyNumberFormat="1" applyFont="1" applyFill="1" applyAlignment="1">
      <alignment horizontal="right" vertical="center"/>
      <protection/>
    </xf>
    <xf numFmtId="49" fontId="27" fillId="0" borderId="0" xfId="124" applyNumberFormat="1" applyFont="1" applyFill="1" applyAlignment="1">
      <alignment horizontal="left" vertical="center"/>
      <protection/>
    </xf>
    <xf numFmtId="180" fontId="28" fillId="0" borderId="0" xfId="124" applyNumberFormat="1" applyFont="1" applyFill="1" applyAlignment="1">
      <alignment horizontal="center" vertical="center"/>
      <protection/>
    </xf>
    <xf numFmtId="0" fontId="30" fillId="0" borderId="0" xfId="124" applyFont="1" applyFill="1" applyAlignment="1">
      <alignment vertical="center"/>
      <protection/>
    </xf>
    <xf numFmtId="49" fontId="30" fillId="0" borderId="0" xfId="124" applyNumberFormat="1" applyFont="1" applyFill="1" applyAlignment="1">
      <alignment horizontal="center" vertical="center"/>
      <protection/>
    </xf>
    <xf numFmtId="49" fontId="31" fillId="0" borderId="0" xfId="124" applyNumberFormat="1" applyFont="1" applyFill="1" applyAlignment="1">
      <alignment horizontal="right" vertical="center"/>
      <protection/>
    </xf>
    <xf numFmtId="49" fontId="31" fillId="0" borderId="0" xfId="124" applyNumberFormat="1" applyFont="1" applyFill="1" applyAlignment="1">
      <alignment horizontal="left" vertical="center"/>
      <protection/>
    </xf>
    <xf numFmtId="180" fontId="30" fillId="0" borderId="0" xfId="124" applyNumberFormat="1" applyFont="1" applyFill="1" applyAlignment="1">
      <alignment horizontal="center" vertical="center"/>
      <protection/>
    </xf>
    <xf numFmtId="0" fontId="30" fillId="0" borderId="0" xfId="124" applyFont="1" applyAlignment="1">
      <alignment vertical="center"/>
      <protection/>
    </xf>
    <xf numFmtId="49" fontId="30" fillId="0" borderId="0" xfId="124" applyNumberFormat="1" applyFont="1" applyAlignment="1">
      <alignment horizontal="center" vertical="center"/>
      <protection/>
    </xf>
    <xf numFmtId="49" fontId="31" fillId="0" borderId="0" xfId="124" applyNumberFormat="1" applyFont="1" applyAlignment="1">
      <alignment horizontal="right" vertical="center"/>
      <protection/>
    </xf>
    <xf numFmtId="49" fontId="31" fillId="0" borderId="0" xfId="124" applyNumberFormat="1" applyFont="1" applyAlignment="1">
      <alignment horizontal="left" vertical="center"/>
      <protection/>
    </xf>
    <xf numFmtId="180" fontId="30" fillId="0" borderId="0" xfId="124" applyNumberFormat="1" applyFont="1" applyAlignment="1">
      <alignment horizontal="center" vertical="center"/>
      <protection/>
    </xf>
    <xf numFmtId="49" fontId="6" fillId="12" borderId="13" xfId="63" applyNumberFormat="1" applyFont="1" applyFill="1" applyBorder="1" applyAlignment="1">
      <alignment horizontal="left" vertical="center"/>
      <protection/>
    </xf>
    <xf numFmtId="49" fontId="19" fillId="12" borderId="13" xfId="63" applyNumberFormat="1" applyFont="1" applyFill="1" applyBorder="1" applyAlignment="1">
      <alignment horizontal="left" vertical="center"/>
      <protection/>
    </xf>
    <xf numFmtId="180" fontId="29" fillId="0" borderId="0" xfId="63" applyNumberFormat="1" applyFont="1" applyFill="1" applyAlignment="1">
      <alignment vertical="center"/>
      <protection/>
    </xf>
    <xf numFmtId="49" fontId="19" fillId="0" borderId="10" xfId="0" applyNumberFormat="1" applyFont="1" applyBorder="1" applyAlignment="1">
      <alignment horizontal="center" vertical="center" wrapText="1"/>
    </xf>
    <xf numFmtId="2" fontId="19" fillId="16" borderId="10" xfId="0" applyNumberFormat="1" applyFont="1" applyFill="1" applyBorder="1" applyAlignment="1">
      <alignment horizontal="right" vertical="center"/>
    </xf>
    <xf numFmtId="2" fontId="5" fillId="16" borderId="10" xfId="0" applyNumberFormat="1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6" fillId="35" borderId="10" xfId="0" applyNumberFormat="1" applyFont="1" applyFill="1" applyBorder="1" applyAlignment="1">
      <alignment horizontal="right" vertical="center"/>
    </xf>
    <xf numFmtId="2" fontId="4" fillId="35" borderId="10" xfId="0" applyNumberFormat="1" applyFont="1" applyFill="1" applyBorder="1" applyAlignment="1">
      <alignment horizontal="right" vertical="center"/>
    </xf>
    <xf numFmtId="2" fontId="19" fillId="35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0" fontId="8" fillId="0" borderId="11" xfId="63" applyFont="1" applyFill="1" applyBorder="1" applyAlignment="1">
      <alignment horizontal="center" vertical="center" wrapText="1"/>
      <protection/>
    </xf>
    <xf numFmtId="180" fontId="15" fillId="33" borderId="11" xfId="63" applyNumberFormat="1" applyFont="1" applyFill="1" applyBorder="1" applyAlignment="1">
      <alignment horizontal="right" vertical="center"/>
      <protection/>
    </xf>
    <xf numFmtId="180" fontId="15" fillId="34" borderId="11" xfId="63" applyNumberFormat="1" applyFont="1" applyFill="1" applyBorder="1" applyAlignment="1">
      <alignment horizontal="right" vertical="center"/>
      <protection/>
    </xf>
    <xf numFmtId="180" fontId="15" fillId="18" borderId="11" xfId="63" applyNumberFormat="1" applyFont="1" applyFill="1" applyBorder="1" applyAlignment="1">
      <alignment horizontal="right" vertical="center"/>
      <protection/>
    </xf>
    <xf numFmtId="186" fontId="5" fillId="0" borderId="11" xfId="63" applyNumberFormat="1" applyFont="1" applyFill="1" applyBorder="1" applyAlignment="1">
      <alignment horizontal="center" vertical="center"/>
      <protection/>
    </xf>
    <xf numFmtId="180" fontId="15" fillId="0" borderId="11" xfId="63" applyNumberFormat="1" applyFont="1" applyFill="1" applyBorder="1" applyAlignment="1">
      <alignment horizontal="right" vertical="center"/>
      <protection/>
    </xf>
    <xf numFmtId="180" fontId="12" fillId="18" borderId="11" xfId="63" applyNumberFormat="1" applyFont="1" applyFill="1" applyBorder="1" applyAlignment="1">
      <alignment horizontal="right" vertical="center"/>
      <protection/>
    </xf>
    <xf numFmtId="180" fontId="13" fillId="0" borderId="11" xfId="63" applyNumberFormat="1" applyFont="1" applyFill="1" applyBorder="1" applyAlignment="1">
      <alignment horizontal="right" vertical="center"/>
      <protection/>
    </xf>
    <xf numFmtId="180" fontId="5" fillId="34" borderId="11" xfId="63" applyNumberFormat="1" applyFont="1" applyFill="1" applyBorder="1" applyAlignment="1">
      <alignment horizontal="right" vertical="center"/>
      <protection/>
    </xf>
    <xf numFmtId="180" fontId="12" fillId="0" borderId="11" xfId="63" applyNumberFormat="1" applyFont="1" applyFill="1" applyBorder="1" applyAlignment="1">
      <alignment horizontal="right" vertical="center"/>
      <protection/>
    </xf>
    <xf numFmtId="180" fontId="12" fillId="34" borderId="11" xfId="63" applyNumberFormat="1" applyFont="1" applyFill="1" applyBorder="1" applyAlignment="1">
      <alignment horizontal="right" vertical="center"/>
      <protection/>
    </xf>
    <xf numFmtId="180" fontId="5" fillId="33" borderId="11" xfId="63" applyNumberFormat="1" applyFont="1" applyFill="1" applyBorder="1" applyAlignment="1">
      <alignment horizontal="right" vertical="center"/>
      <protection/>
    </xf>
    <xf numFmtId="180" fontId="75" fillId="18" borderId="11" xfId="63" applyNumberFormat="1" applyFont="1" applyFill="1" applyBorder="1" applyAlignment="1">
      <alignment horizontal="right" vertical="center"/>
      <protection/>
    </xf>
    <xf numFmtId="180" fontId="5" fillId="18" borderId="11" xfId="63" applyNumberFormat="1" applyFont="1" applyFill="1" applyBorder="1" applyAlignment="1">
      <alignment horizontal="right" vertical="center"/>
      <protection/>
    </xf>
    <xf numFmtId="180" fontId="5" fillId="0" borderId="11" xfId="63" applyNumberFormat="1" applyFont="1" applyFill="1" applyBorder="1" applyAlignment="1">
      <alignment horizontal="right" vertical="center"/>
      <protection/>
    </xf>
    <xf numFmtId="180" fontId="5" fillId="35" borderId="11" xfId="63" applyNumberFormat="1" applyFont="1" applyFill="1" applyBorder="1" applyAlignment="1">
      <alignment horizontal="right" vertical="center"/>
      <protection/>
    </xf>
    <xf numFmtId="180" fontId="12" fillId="35" borderId="11" xfId="63" applyNumberFormat="1" applyFont="1" applyFill="1" applyBorder="1" applyAlignment="1">
      <alignment horizontal="right" vertical="center"/>
      <protection/>
    </xf>
    <xf numFmtId="180" fontId="4" fillId="18" borderId="11" xfId="63" applyNumberFormat="1" applyFont="1" applyFill="1" applyBorder="1" applyAlignment="1">
      <alignment horizontal="right" vertical="center"/>
      <protection/>
    </xf>
    <xf numFmtId="180" fontId="13" fillId="18" borderId="11" xfId="63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49" fontId="19" fillId="0" borderId="0" xfId="63" applyNumberFormat="1" applyFont="1" applyFill="1" applyBorder="1" applyAlignment="1">
      <alignment horizontal="center" vertical="center" wrapText="1"/>
      <protection/>
    </xf>
    <xf numFmtId="49" fontId="19" fillId="0" borderId="0" xfId="63" applyNumberFormat="1" applyFont="1" applyFill="1" applyBorder="1" applyAlignment="1">
      <alignment horizontal="right" vertical="center" wrapText="1"/>
      <protection/>
    </xf>
    <xf numFmtId="49" fontId="19" fillId="0" borderId="0" xfId="63" applyNumberFormat="1" applyFont="1" applyFill="1" applyBorder="1" applyAlignment="1">
      <alignment vertical="center" wrapText="1"/>
      <protection/>
    </xf>
    <xf numFmtId="0" fontId="24" fillId="0" borderId="0" xfId="74" applyNumberFormat="1" applyFont="1" applyFill="1" applyBorder="1" applyAlignment="1">
      <alignment horizontal="center" vertical="center" wrapText="1"/>
      <protection/>
    </xf>
    <xf numFmtId="0" fontId="19" fillId="0" borderId="0" xfId="63" applyFont="1" applyFill="1" applyBorder="1" applyAlignment="1">
      <alignment horizontal="center" vertical="center" wrapText="1"/>
      <protection/>
    </xf>
    <xf numFmtId="180" fontId="24" fillId="18" borderId="10" xfId="63" applyNumberFormat="1" applyFont="1" applyFill="1" applyBorder="1" applyAlignment="1">
      <alignment horizontal="right" vertical="center"/>
      <protection/>
    </xf>
    <xf numFmtId="180" fontId="27" fillId="18" borderId="10" xfId="63" applyNumberFormat="1" applyFont="1" applyFill="1" applyBorder="1" applyAlignment="1">
      <alignment horizontal="right" vertical="center"/>
      <protection/>
    </xf>
    <xf numFmtId="180" fontId="6" fillId="18" borderId="10" xfId="63" applyNumberFormat="1" applyFont="1" applyFill="1" applyBorder="1" applyAlignment="1">
      <alignment horizontal="right" vertical="center"/>
      <protection/>
    </xf>
    <xf numFmtId="180" fontId="19" fillId="18" borderId="10" xfId="63" applyNumberFormat="1" applyFont="1" applyFill="1" applyBorder="1" applyAlignment="1">
      <alignment horizontal="right" vertical="center"/>
      <protection/>
    </xf>
    <xf numFmtId="180" fontId="24" fillId="33" borderId="10" xfId="63" applyNumberFormat="1" applyFont="1" applyFill="1" applyBorder="1" applyAlignment="1">
      <alignment horizontal="right" vertical="center"/>
      <protection/>
    </xf>
    <xf numFmtId="180" fontId="24" fillId="34" borderId="10" xfId="63" applyNumberFormat="1" applyFont="1" applyFill="1" applyBorder="1" applyAlignment="1">
      <alignment horizontal="right" vertical="center"/>
      <protection/>
    </xf>
    <xf numFmtId="180" fontId="26" fillId="33" borderId="10" xfId="63" applyNumberFormat="1" applyFont="1" applyFill="1" applyBorder="1" applyAlignment="1">
      <alignment horizontal="right" vertical="center"/>
      <protection/>
    </xf>
    <xf numFmtId="180" fontId="74" fillId="18" borderId="10" xfId="63" applyNumberFormat="1" applyFont="1" applyFill="1" applyBorder="1" applyAlignment="1">
      <alignment horizontal="right" vertical="center"/>
      <protection/>
    </xf>
    <xf numFmtId="180" fontId="24" fillId="35" borderId="10" xfId="63" applyNumberFormat="1" applyFont="1" applyFill="1" applyBorder="1" applyAlignment="1">
      <alignment horizontal="right" vertical="center"/>
      <protection/>
    </xf>
    <xf numFmtId="180" fontId="26" fillId="18" borderId="10" xfId="63" applyNumberFormat="1" applyFont="1" applyFill="1" applyBorder="1" applyAlignment="1">
      <alignment horizontal="right" vertical="center"/>
      <protection/>
    </xf>
    <xf numFmtId="180" fontId="26" fillId="34" borderId="10" xfId="63" applyNumberFormat="1" applyFont="1" applyFill="1" applyBorder="1" applyAlignment="1">
      <alignment horizontal="right" vertical="center"/>
      <protection/>
    </xf>
    <xf numFmtId="180" fontId="26" fillId="0" borderId="10" xfId="63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23" fillId="0" borderId="0" xfId="0" applyFont="1" applyFill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35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63" applyFont="1" applyFill="1" applyAlignment="1">
      <alignment horizontal="center" vertical="center" wrapText="1"/>
      <protection/>
    </xf>
    <xf numFmtId="0" fontId="20" fillId="0" borderId="0" xfId="74" applyFont="1" applyFill="1" applyBorder="1" applyAlignment="1">
      <alignment horizontal="right" vertical="center" wrapText="1"/>
      <protection/>
    </xf>
    <xf numFmtId="0" fontId="20" fillId="35" borderId="0" xfId="74" applyFont="1" applyFill="1" applyBorder="1" applyAlignment="1">
      <alignment horizontal="right" vertical="center" wrapText="1"/>
      <protection/>
    </xf>
    <xf numFmtId="0" fontId="20" fillId="35" borderId="0" xfId="0" applyFont="1" applyFill="1" applyBorder="1" applyAlignment="1">
      <alignment horizontal="right" vertical="center" wrapText="1"/>
    </xf>
    <xf numFmtId="49" fontId="20" fillId="0" borderId="0" xfId="63" applyNumberFormat="1" applyFont="1" applyFill="1" applyBorder="1" applyAlignment="1">
      <alignment horizontal="right" vertical="center" wrapText="1"/>
      <protection/>
    </xf>
    <xf numFmtId="0" fontId="14" fillId="0" borderId="11" xfId="74" applyNumberFormat="1" applyFont="1" applyFill="1" applyBorder="1" applyAlignment="1">
      <alignment horizontal="center" vertical="center" wrapText="1"/>
      <protection/>
    </xf>
    <xf numFmtId="0" fontId="14" fillId="0" borderId="12" xfId="74" applyNumberFormat="1" applyFont="1" applyFill="1" applyBorder="1" applyAlignment="1">
      <alignment horizontal="center" vertical="center" wrapText="1"/>
      <protection/>
    </xf>
    <xf numFmtId="0" fontId="14" fillId="0" borderId="13" xfId="74" applyNumberFormat="1" applyFont="1" applyFill="1" applyBorder="1" applyAlignment="1">
      <alignment horizontal="center" vertical="center" wrapText="1"/>
      <protection/>
    </xf>
    <xf numFmtId="0" fontId="20" fillId="0" borderId="0" xfId="74" applyFont="1" applyFill="1" applyAlignment="1">
      <alignment horizontal="right" vertical="center" wrapText="1"/>
      <protection/>
    </xf>
    <xf numFmtId="49" fontId="20" fillId="0" borderId="0" xfId="63" applyNumberFormat="1" applyFont="1" applyAlignment="1">
      <alignment horizontal="right" vertical="center"/>
      <protection/>
    </xf>
    <xf numFmtId="0" fontId="20" fillId="0" borderId="0" xfId="63" applyFont="1" applyAlignment="1">
      <alignment horizontal="right" vertical="center"/>
      <protection/>
    </xf>
    <xf numFmtId="0" fontId="20" fillId="0" borderId="0" xfId="63" applyFont="1" applyAlignment="1">
      <alignment horizontal="right" vertical="center" wrapText="1"/>
      <protection/>
    </xf>
    <xf numFmtId="49" fontId="19" fillId="0" borderId="11" xfId="63" applyNumberFormat="1" applyFont="1" applyBorder="1" applyAlignment="1">
      <alignment horizontal="center" vertical="center" wrapText="1"/>
      <protection/>
    </xf>
    <xf numFmtId="49" fontId="19" fillId="0" borderId="13" xfId="63" applyNumberFormat="1" applyFont="1" applyBorder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27" fillId="0" borderId="0" xfId="74" applyNumberFormat="1" applyFont="1" applyFill="1" applyBorder="1" applyAlignment="1">
      <alignment horizontal="right" vertical="center" wrapText="1"/>
      <protection/>
    </xf>
    <xf numFmtId="0" fontId="24" fillId="0" borderId="11" xfId="74" applyNumberFormat="1" applyFont="1" applyFill="1" applyBorder="1" applyAlignment="1">
      <alignment horizontal="center" vertical="center" wrapText="1"/>
      <protection/>
    </xf>
    <xf numFmtId="0" fontId="24" fillId="0" borderId="12" xfId="74" applyNumberFormat="1" applyFont="1" applyFill="1" applyBorder="1" applyAlignment="1">
      <alignment horizontal="center" vertical="center" wrapText="1"/>
      <protection/>
    </xf>
    <xf numFmtId="0" fontId="24" fillId="0" borderId="13" xfId="74" applyNumberFormat="1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horizontal="center" vertical="center" wrapText="1"/>
      <protection/>
    </xf>
    <xf numFmtId="0" fontId="6" fillId="35" borderId="0" xfId="0" applyFont="1" applyFill="1" applyAlignment="1">
      <alignment horizontal="right" vertical="center" wrapText="1"/>
    </xf>
    <xf numFmtId="0" fontId="6" fillId="35" borderId="0" xfId="74" applyFont="1" applyFill="1" applyAlignment="1">
      <alignment horizontal="right" vertical="center" wrapText="1"/>
      <protection/>
    </xf>
    <xf numFmtId="0" fontId="4" fillId="0" borderId="0" xfId="74" applyFont="1" applyFill="1" applyAlignment="1">
      <alignment horizontal="right" vertical="center" wrapText="1"/>
      <protection/>
    </xf>
    <xf numFmtId="49" fontId="6" fillId="0" borderId="0" xfId="63" applyNumberFormat="1" applyFont="1" applyAlignment="1">
      <alignment horizontal="right"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63" applyFont="1" applyAlignment="1">
      <alignment horizontal="center" vertical="center" wrapText="1"/>
      <protection/>
    </xf>
    <xf numFmtId="49" fontId="24" fillId="0" borderId="11" xfId="74" applyNumberFormat="1" applyFont="1" applyBorder="1" applyAlignment="1">
      <alignment horizontal="center" vertical="center" wrapText="1"/>
      <protection/>
    </xf>
    <xf numFmtId="49" fontId="24" fillId="0" borderId="12" xfId="74" applyNumberFormat="1" applyFont="1" applyBorder="1" applyAlignment="1">
      <alignment horizontal="center" vertical="center" wrapText="1"/>
      <protection/>
    </xf>
    <xf numFmtId="49" fontId="24" fillId="0" borderId="13" xfId="74" applyNumberFormat="1" applyFont="1" applyBorder="1" applyAlignment="1">
      <alignment horizontal="center" vertical="center" wrapText="1"/>
      <protection/>
    </xf>
    <xf numFmtId="49" fontId="19" fillId="39" borderId="11" xfId="63" applyNumberFormat="1" applyFont="1" applyFill="1" applyBorder="1" applyAlignment="1">
      <alignment horizontal="left" vertical="center" wrapText="1"/>
      <protection/>
    </xf>
    <xf numFmtId="49" fontId="19" fillId="39" borderId="12" xfId="63" applyNumberFormat="1" applyFont="1" applyFill="1" applyBorder="1" applyAlignment="1">
      <alignment horizontal="left" vertical="center" wrapText="1"/>
      <protection/>
    </xf>
    <xf numFmtId="49" fontId="19" fillId="39" borderId="13" xfId="63" applyNumberFormat="1" applyFont="1" applyFill="1" applyBorder="1" applyAlignment="1">
      <alignment horizontal="left" vertical="center" wrapText="1"/>
      <protection/>
    </xf>
    <xf numFmtId="0" fontId="6" fillId="0" borderId="0" xfId="74" applyFont="1" applyFill="1" applyAlignment="1">
      <alignment horizontal="right" vertical="center" wrapText="1"/>
      <protection/>
    </xf>
  </cellXfs>
  <cellStyles count="1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_Приложения к решению № от-1" xfId="124"/>
    <cellStyle name="Обычный 40" xfId="125"/>
    <cellStyle name="Обычный 41" xfId="126"/>
    <cellStyle name="Обычный 5" xfId="127"/>
    <cellStyle name="Обычный 6" xfId="128"/>
    <cellStyle name="Обычный 7" xfId="129"/>
    <cellStyle name="Обычный 8" xfId="130"/>
    <cellStyle name="Обычный 9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Финансовый 2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18.00390625" style="0" customWidth="1"/>
  </cols>
  <sheetData>
    <row r="1" spans="1:3" ht="18.75">
      <c r="A1" s="113"/>
      <c r="B1" s="593" t="s">
        <v>302</v>
      </c>
      <c r="C1" s="593"/>
    </row>
    <row r="2" spans="1:3" ht="23.25">
      <c r="A2" s="114"/>
      <c r="B2" s="595" t="s">
        <v>534</v>
      </c>
      <c r="C2" s="595"/>
    </row>
    <row r="3" spans="1:3" ht="23.25">
      <c r="A3" s="114"/>
      <c r="B3" s="595" t="s">
        <v>213</v>
      </c>
      <c r="C3" s="595"/>
    </row>
    <row r="4" spans="1:3" ht="15.75" customHeight="1">
      <c r="A4" s="113"/>
      <c r="B4" s="592" t="s">
        <v>606</v>
      </c>
      <c r="C4" s="592"/>
    </row>
    <row r="5" spans="1:3" ht="69" customHeight="1">
      <c r="A5" s="594" t="s">
        <v>564</v>
      </c>
      <c r="B5" s="594"/>
      <c r="C5" s="594"/>
    </row>
    <row r="6" spans="1:3" ht="15.75">
      <c r="A6" s="113"/>
      <c r="B6" s="115"/>
      <c r="C6" s="112"/>
    </row>
    <row r="7" spans="1:3" ht="15.75">
      <c r="A7" s="113"/>
      <c r="B7" s="115"/>
      <c r="C7" s="116"/>
    </row>
    <row r="8" spans="1:3" ht="28.5">
      <c r="A8" s="117" t="s">
        <v>235</v>
      </c>
      <c r="B8" s="118" t="s">
        <v>234</v>
      </c>
      <c r="C8" s="119" t="s">
        <v>233</v>
      </c>
    </row>
    <row r="9" spans="1:3" ht="58.5" customHeight="1">
      <c r="A9" s="230" t="s">
        <v>303</v>
      </c>
      <c r="B9" s="228" t="s">
        <v>304</v>
      </c>
      <c r="C9" s="231">
        <f>C11+C10</f>
        <v>1146.7999999999993</v>
      </c>
    </row>
    <row r="10" spans="1:3" ht="51.75" customHeight="1">
      <c r="A10" s="120" t="s">
        <v>305</v>
      </c>
      <c r="B10" s="84" t="s">
        <v>306</v>
      </c>
      <c r="C10" s="121">
        <f>-'Пр.2'!G51</f>
        <v>-17601.1</v>
      </c>
    </row>
    <row r="11" spans="1:3" ht="46.5" customHeight="1">
      <c r="A11" s="122" t="s">
        <v>307</v>
      </c>
      <c r="B11" s="84" t="s">
        <v>308</v>
      </c>
      <c r="C11" s="121">
        <f>'Пр.3 '!L506</f>
        <v>18747.899999999998</v>
      </c>
    </row>
    <row r="12" spans="1:3" ht="30" customHeight="1">
      <c r="A12" s="123"/>
      <c r="B12" s="124" t="s">
        <v>309</v>
      </c>
      <c r="C12" s="125">
        <f>C9</f>
        <v>1146.7999999999993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5" right="0.5905511811023623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5">
      <selection activeCell="B48" sqref="B48"/>
    </sheetView>
  </sheetViews>
  <sheetFormatPr defaultColWidth="9.00390625" defaultRowHeight="12.75"/>
  <cols>
    <col min="1" max="1" width="28.375" style="88" customWidth="1"/>
    <col min="2" max="2" width="43.25390625" style="87" customWidth="1"/>
    <col min="3" max="3" width="11.875" style="86" customWidth="1"/>
    <col min="4" max="4" width="14.75390625" style="85" hidden="1" customWidth="1"/>
    <col min="5" max="5" width="3.25390625" style="85" hidden="1" customWidth="1"/>
    <col min="6" max="6" width="12.875" style="85" customWidth="1"/>
    <col min="7" max="7" width="13.875" style="85" customWidth="1"/>
    <col min="8" max="16384" width="9.125" style="85" customWidth="1"/>
  </cols>
  <sheetData>
    <row r="1" spans="1:7" s="108" customFormat="1" ht="23.25">
      <c r="A1" s="596" t="s">
        <v>522</v>
      </c>
      <c r="B1" s="596"/>
      <c r="C1" s="596"/>
      <c r="D1" s="596"/>
      <c r="E1" s="596"/>
      <c r="F1" s="596"/>
      <c r="G1" s="596"/>
    </row>
    <row r="2" spans="1:7" s="108" customFormat="1" ht="18.75" customHeight="1">
      <c r="A2" s="599" t="s">
        <v>533</v>
      </c>
      <c r="B2" s="599"/>
      <c r="C2" s="599"/>
      <c r="D2" s="599"/>
      <c r="E2" s="599"/>
      <c r="F2" s="599"/>
      <c r="G2" s="599"/>
    </row>
    <row r="3" spans="1:7" s="108" customFormat="1" ht="17.25" customHeight="1">
      <c r="A3" s="599" t="s">
        <v>521</v>
      </c>
      <c r="B3" s="599"/>
      <c r="C3" s="599"/>
      <c r="D3" s="599"/>
      <c r="E3" s="599"/>
      <c r="F3" s="599"/>
      <c r="G3" s="599"/>
    </row>
    <row r="4" spans="1:7" s="106" customFormat="1" ht="15" customHeight="1">
      <c r="A4" s="596" t="s">
        <v>607</v>
      </c>
      <c r="B4" s="596"/>
      <c r="C4" s="596"/>
      <c r="D4" s="596"/>
      <c r="E4" s="596"/>
      <c r="F4" s="596"/>
      <c r="G4" s="596"/>
    </row>
    <row r="5" spans="1:3" ht="4.5" customHeight="1">
      <c r="A5" s="105"/>
      <c r="B5" s="104"/>
      <c r="C5" s="103"/>
    </row>
    <row r="6" spans="1:7" ht="111.75" customHeight="1">
      <c r="A6" s="598" t="s">
        <v>546</v>
      </c>
      <c r="B6" s="598"/>
      <c r="C6" s="598"/>
      <c r="D6" s="598"/>
      <c r="E6" s="598"/>
      <c r="F6" s="598"/>
      <c r="G6" s="598"/>
    </row>
    <row r="7" spans="2:3" ht="9.75" customHeight="1" hidden="1">
      <c r="B7" s="102"/>
      <c r="C7" s="101"/>
    </row>
    <row r="8" spans="1:7" s="90" customFormat="1" ht="78" customHeight="1">
      <c r="A8" s="100" t="s">
        <v>235</v>
      </c>
      <c r="B8" s="236" t="s">
        <v>234</v>
      </c>
      <c r="C8" s="99" t="s">
        <v>603</v>
      </c>
      <c r="D8" s="99" t="s">
        <v>24</v>
      </c>
      <c r="E8" s="99" t="s">
        <v>286</v>
      </c>
      <c r="F8" s="539" t="s">
        <v>576</v>
      </c>
      <c r="G8" s="539" t="s">
        <v>119</v>
      </c>
    </row>
    <row r="9" spans="1:7" s="97" customFormat="1" ht="31.5">
      <c r="A9" s="237" t="s">
        <v>285</v>
      </c>
      <c r="B9" s="238" t="s">
        <v>284</v>
      </c>
      <c r="C9" s="540">
        <f>C10+C16+C22+C26+C33+C35+C37+C20+C12+C29+C14+C31+C40</f>
        <v>9916.1</v>
      </c>
      <c r="D9" s="541">
        <f>D10+D16+D22+D26+D33+D35+D37+D20+D12+D29+D14</f>
        <v>0</v>
      </c>
      <c r="E9" s="541">
        <f>E10+E16+E22+E26+E33+E35+E37+E20+E12+E29+E14</f>
        <v>9914.6</v>
      </c>
      <c r="F9" s="540">
        <f>F10+F16+F22+F26+F33+F35+F37+F20+F12+F29+F14+F31+F40</f>
        <v>0</v>
      </c>
      <c r="G9" s="540">
        <f>G10+G16+G22+G26+G33+G35+G37+G20+G12+G29+G14+G31+G40</f>
        <v>9916.1</v>
      </c>
    </row>
    <row r="10" spans="1:7" s="97" customFormat="1" ht="18.75">
      <c r="A10" s="240" t="s">
        <v>283</v>
      </c>
      <c r="B10" s="241" t="s">
        <v>282</v>
      </c>
      <c r="C10" s="542">
        <f>C11</f>
        <v>2430.1</v>
      </c>
      <c r="D10" s="543">
        <f>D11</f>
        <v>0</v>
      </c>
      <c r="E10" s="543">
        <f>E11</f>
        <v>2430.1</v>
      </c>
      <c r="F10" s="542">
        <f>F11</f>
        <v>0</v>
      </c>
      <c r="G10" s="542">
        <f>G11</f>
        <v>2430.1</v>
      </c>
    </row>
    <row r="11" spans="1:7" s="93" customFormat="1" ht="18.75">
      <c r="A11" s="243" t="s">
        <v>281</v>
      </c>
      <c r="B11" s="244" t="s">
        <v>280</v>
      </c>
      <c r="C11" s="544">
        <v>2430.1</v>
      </c>
      <c r="D11" s="545">
        <v>0</v>
      </c>
      <c r="E11" s="546">
        <f aca="true" t="shared" si="0" ref="E11:E48">C11+D11</f>
        <v>2430.1</v>
      </c>
      <c r="F11" s="544">
        <v>0</v>
      </c>
      <c r="G11" s="544">
        <f>C11+F11</f>
        <v>2430.1</v>
      </c>
    </row>
    <row r="12" spans="1:7" s="93" customFormat="1" ht="59.25" customHeight="1">
      <c r="A12" s="240" t="s">
        <v>279</v>
      </c>
      <c r="B12" s="241" t="s">
        <v>278</v>
      </c>
      <c r="C12" s="542">
        <f>C13</f>
        <v>1649</v>
      </c>
      <c r="D12" s="543">
        <f>D13</f>
        <v>0</v>
      </c>
      <c r="E12" s="543">
        <f>E13</f>
        <v>1649</v>
      </c>
      <c r="F12" s="542">
        <f>F13</f>
        <v>0</v>
      </c>
      <c r="G12" s="542">
        <f>G13</f>
        <v>1649</v>
      </c>
    </row>
    <row r="13" spans="1:7" s="93" customFormat="1" ht="47.25">
      <c r="A13" s="243" t="s">
        <v>277</v>
      </c>
      <c r="B13" s="244" t="s">
        <v>276</v>
      </c>
      <c r="C13" s="544">
        <v>1649</v>
      </c>
      <c r="D13" s="545">
        <v>0</v>
      </c>
      <c r="E13" s="546">
        <f t="shared" si="0"/>
        <v>1649</v>
      </c>
      <c r="F13" s="544">
        <v>0</v>
      </c>
      <c r="G13" s="544">
        <f>C13+F13</f>
        <v>1649</v>
      </c>
    </row>
    <row r="14" spans="1:7" s="93" customFormat="1" ht="18.75">
      <c r="A14" s="240" t="s">
        <v>318</v>
      </c>
      <c r="B14" s="241" t="s">
        <v>319</v>
      </c>
      <c r="C14" s="542">
        <f>C15</f>
        <v>0.7</v>
      </c>
      <c r="D14" s="543">
        <f>D15</f>
        <v>0</v>
      </c>
      <c r="E14" s="543">
        <f>E15</f>
        <v>0.7</v>
      </c>
      <c r="F14" s="542">
        <f>F15</f>
        <v>0</v>
      </c>
      <c r="G14" s="542">
        <f>G15</f>
        <v>0.7</v>
      </c>
    </row>
    <row r="15" spans="1:7" s="93" customFormat="1" ht="18.75">
      <c r="A15" s="243" t="s">
        <v>320</v>
      </c>
      <c r="B15" s="244" t="s">
        <v>319</v>
      </c>
      <c r="C15" s="544">
        <v>0.7</v>
      </c>
      <c r="D15" s="545">
        <v>0</v>
      </c>
      <c r="E15" s="546">
        <f>C15+D15</f>
        <v>0.7</v>
      </c>
      <c r="F15" s="544">
        <v>0</v>
      </c>
      <c r="G15" s="544">
        <f>C15+F15</f>
        <v>0.7</v>
      </c>
    </row>
    <row r="16" spans="1:7" s="97" customFormat="1" ht="18.75">
      <c r="A16" s="240" t="s">
        <v>275</v>
      </c>
      <c r="B16" s="241" t="s">
        <v>274</v>
      </c>
      <c r="C16" s="542">
        <f>C17+C19+C18</f>
        <v>5283.900000000001</v>
      </c>
      <c r="D16" s="543">
        <f>D17+D19+D18</f>
        <v>0</v>
      </c>
      <c r="E16" s="543">
        <f>E17+E19+E18</f>
        <v>5283.900000000001</v>
      </c>
      <c r="F16" s="542">
        <f>F17+F19+F18</f>
        <v>0</v>
      </c>
      <c r="G16" s="542">
        <f>G17+G19+G18</f>
        <v>5283.900000000001</v>
      </c>
    </row>
    <row r="17" spans="1:7" s="93" customFormat="1" ht="25.5" customHeight="1">
      <c r="A17" s="243" t="s">
        <v>273</v>
      </c>
      <c r="B17" s="244" t="s">
        <v>272</v>
      </c>
      <c r="C17" s="544">
        <v>305.6</v>
      </c>
      <c r="D17" s="545">
        <v>0</v>
      </c>
      <c r="E17" s="546">
        <f t="shared" si="0"/>
        <v>305.6</v>
      </c>
      <c r="F17" s="544">
        <v>0</v>
      </c>
      <c r="G17" s="544">
        <f>C17+F17</f>
        <v>305.6</v>
      </c>
    </row>
    <row r="18" spans="1:7" s="93" customFormat="1" ht="18.75" hidden="1">
      <c r="A18" s="243" t="s">
        <v>271</v>
      </c>
      <c r="B18" s="244" t="s">
        <v>270</v>
      </c>
      <c r="C18" s="544">
        <v>0</v>
      </c>
      <c r="D18" s="545">
        <v>0</v>
      </c>
      <c r="E18" s="546">
        <f t="shared" si="0"/>
        <v>0</v>
      </c>
      <c r="F18" s="544">
        <v>0</v>
      </c>
      <c r="G18" s="544">
        <v>0</v>
      </c>
    </row>
    <row r="19" spans="1:7" s="93" customFormat="1" ht="18.75">
      <c r="A19" s="243" t="s">
        <v>269</v>
      </c>
      <c r="B19" s="244" t="s">
        <v>268</v>
      </c>
      <c r="C19" s="544">
        <v>4978.3</v>
      </c>
      <c r="D19" s="545">
        <v>0</v>
      </c>
      <c r="E19" s="546">
        <f t="shared" si="0"/>
        <v>4978.3</v>
      </c>
      <c r="F19" s="544">
        <v>0</v>
      </c>
      <c r="G19" s="544">
        <f>C19+F19</f>
        <v>4978.3</v>
      </c>
    </row>
    <row r="20" spans="1:7" s="93" customFormat="1" ht="18.75">
      <c r="A20" s="240" t="s">
        <v>267</v>
      </c>
      <c r="B20" s="241" t="s">
        <v>266</v>
      </c>
      <c r="C20" s="542">
        <f>C21</f>
        <v>1.9</v>
      </c>
      <c r="D20" s="543">
        <f>D21</f>
        <v>0</v>
      </c>
      <c r="E20" s="543">
        <f>E21</f>
        <v>1.9</v>
      </c>
      <c r="F20" s="542">
        <f>F21</f>
        <v>0</v>
      </c>
      <c r="G20" s="542">
        <f>G21</f>
        <v>1.9</v>
      </c>
    </row>
    <row r="21" spans="1:7" s="93" customFormat="1" ht="76.5" customHeight="1">
      <c r="A21" s="243" t="s">
        <v>265</v>
      </c>
      <c r="B21" s="244" t="s">
        <v>264</v>
      </c>
      <c r="C21" s="544">
        <v>1.9</v>
      </c>
      <c r="D21" s="545">
        <v>0</v>
      </c>
      <c r="E21" s="546">
        <f t="shared" si="0"/>
        <v>1.9</v>
      </c>
      <c r="F21" s="544">
        <v>0</v>
      </c>
      <c r="G21" s="544">
        <f>C21+F21</f>
        <v>1.9</v>
      </c>
    </row>
    <row r="22" spans="1:7" s="96" customFormat="1" ht="78.75">
      <c r="A22" s="237" t="s">
        <v>263</v>
      </c>
      <c r="B22" s="238" t="s">
        <v>262</v>
      </c>
      <c r="C22" s="540">
        <f>C23+C28</f>
        <v>549</v>
      </c>
      <c r="D22" s="541">
        <f>D23+D28</f>
        <v>0</v>
      </c>
      <c r="E22" s="541">
        <f>E23+E28</f>
        <v>549</v>
      </c>
      <c r="F22" s="540">
        <f>F23+F28</f>
        <v>0</v>
      </c>
      <c r="G22" s="540">
        <f>G23+G28</f>
        <v>549</v>
      </c>
    </row>
    <row r="23" spans="1:7" s="98" customFormat="1" ht="141.75">
      <c r="A23" s="246" t="s">
        <v>261</v>
      </c>
      <c r="B23" s="247" t="s">
        <v>260</v>
      </c>
      <c r="C23" s="547">
        <v>308.6</v>
      </c>
      <c r="D23" s="548">
        <v>0</v>
      </c>
      <c r="E23" s="546">
        <f t="shared" si="0"/>
        <v>308.6</v>
      </c>
      <c r="F23" s="547">
        <v>0</v>
      </c>
      <c r="G23" s="547">
        <f>C23+F23</f>
        <v>308.6</v>
      </c>
    </row>
    <row r="24" spans="1:7" s="98" customFormat="1" ht="94.5" hidden="1">
      <c r="A24" s="246" t="s">
        <v>259</v>
      </c>
      <c r="B24" s="247" t="s">
        <v>258</v>
      </c>
      <c r="C24" s="547">
        <v>0</v>
      </c>
      <c r="D24" s="548">
        <v>0</v>
      </c>
      <c r="E24" s="546">
        <f t="shared" si="0"/>
        <v>0</v>
      </c>
      <c r="F24" s="547">
        <v>0</v>
      </c>
      <c r="G24" s="547">
        <v>0</v>
      </c>
    </row>
    <row r="25" spans="1:7" s="93" customFormat="1" ht="141.75" hidden="1">
      <c r="A25" s="246" t="s">
        <v>257</v>
      </c>
      <c r="B25" s="247" t="s">
        <v>256</v>
      </c>
      <c r="C25" s="547">
        <v>0</v>
      </c>
      <c r="D25" s="548">
        <v>0</v>
      </c>
      <c r="E25" s="546">
        <f t="shared" si="0"/>
        <v>0</v>
      </c>
      <c r="F25" s="547">
        <v>0</v>
      </c>
      <c r="G25" s="547">
        <v>0</v>
      </c>
    </row>
    <row r="26" spans="1:7" s="97" customFormat="1" ht="31.5" hidden="1">
      <c r="A26" s="249" t="s">
        <v>255</v>
      </c>
      <c r="B26" s="250" t="s">
        <v>254</v>
      </c>
      <c r="C26" s="549">
        <f>C27</f>
        <v>0</v>
      </c>
      <c r="D26" s="550">
        <f>D27</f>
        <v>0</v>
      </c>
      <c r="E26" s="546">
        <f t="shared" si="0"/>
        <v>0</v>
      </c>
      <c r="F26" s="549">
        <f>F27</f>
        <v>0</v>
      </c>
      <c r="G26" s="549">
        <f>G27</f>
        <v>0</v>
      </c>
    </row>
    <row r="27" spans="1:7" s="93" customFormat="1" ht="126" hidden="1">
      <c r="A27" s="246" t="s">
        <v>253</v>
      </c>
      <c r="B27" s="247" t="s">
        <v>250</v>
      </c>
      <c r="C27" s="547"/>
      <c r="D27" s="548"/>
      <c r="E27" s="546">
        <f t="shared" si="0"/>
        <v>0</v>
      </c>
      <c r="F27" s="547"/>
      <c r="G27" s="547"/>
    </row>
    <row r="28" spans="1:7" s="93" customFormat="1" ht="124.5" customHeight="1">
      <c r="A28" s="246" t="s">
        <v>300</v>
      </c>
      <c r="B28" s="247" t="s">
        <v>301</v>
      </c>
      <c r="C28" s="547">
        <v>240.4</v>
      </c>
      <c r="D28" s="548">
        <v>0</v>
      </c>
      <c r="E28" s="546">
        <f t="shared" si="0"/>
        <v>240.4</v>
      </c>
      <c r="F28" s="547">
        <v>0</v>
      </c>
      <c r="G28" s="547">
        <f>C28+F28</f>
        <v>240.4</v>
      </c>
    </row>
    <row r="29" spans="1:7" s="93" customFormat="1" ht="47.25" hidden="1">
      <c r="A29" s="249" t="s">
        <v>314</v>
      </c>
      <c r="B29" s="250" t="s">
        <v>317</v>
      </c>
      <c r="C29" s="549">
        <f>C30</f>
        <v>0</v>
      </c>
      <c r="D29" s="550">
        <f>D30</f>
        <v>0</v>
      </c>
      <c r="E29" s="546">
        <f>C29+D29</f>
        <v>0</v>
      </c>
      <c r="F29" s="549">
        <f>F30</f>
        <v>0</v>
      </c>
      <c r="G29" s="549">
        <f>G30</f>
        <v>0</v>
      </c>
    </row>
    <row r="30" spans="1:7" s="93" customFormat="1" ht="31.5" hidden="1">
      <c r="A30" s="246" t="s">
        <v>315</v>
      </c>
      <c r="B30" s="247" t="s">
        <v>316</v>
      </c>
      <c r="C30" s="547">
        <v>0</v>
      </c>
      <c r="D30" s="548">
        <v>0</v>
      </c>
      <c r="E30" s="546">
        <f>C30+D30</f>
        <v>0</v>
      </c>
      <c r="F30" s="547">
        <v>0</v>
      </c>
      <c r="G30" s="547">
        <f>C30+F30</f>
        <v>0</v>
      </c>
    </row>
    <row r="31" spans="1:7" s="97" customFormat="1" ht="47.25">
      <c r="A31" s="237" t="s">
        <v>529</v>
      </c>
      <c r="B31" s="238" t="s">
        <v>317</v>
      </c>
      <c r="C31" s="540">
        <f>C32</f>
        <v>0</v>
      </c>
      <c r="D31" s="541"/>
      <c r="E31" s="541"/>
      <c r="F31" s="540">
        <f>F32</f>
        <v>0</v>
      </c>
      <c r="G31" s="540">
        <f>G32</f>
        <v>0</v>
      </c>
    </row>
    <row r="32" spans="1:7" s="93" customFormat="1" ht="31.5">
      <c r="A32" s="246" t="s">
        <v>531</v>
      </c>
      <c r="B32" s="247" t="s">
        <v>530</v>
      </c>
      <c r="C32" s="547">
        <v>0</v>
      </c>
      <c r="D32" s="548"/>
      <c r="E32" s="546"/>
      <c r="F32" s="547">
        <v>0</v>
      </c>
      <c r="G32" s="547">
        <v>0</v>
      </c>
    </row>
    <row r="33" spans="1:7" s="97" customFormat="1" ht="47.25">
      <c r="A33" s="237" t="s">
        <v>252</v>
      </c>
      <c r="B33" s="238" t="s">
        <v>251</v>
      </c>
      <c r="C33" s="540">
        <f>C34+C39</f>
        <v>0</v>
      </c>
      <c r="D33" s="541">
        <f>D34</f>
        <v>0</v>
      </c>
      <c r="E33" s="541">
        <f>E34</f>
        <v>0</v>
      </c>
      <c r="F33" s="540">
        <f>F34+F39</f>
        <v>0</v>
      </c>
      <c r="G33" s="540">
        <f>G34+G39</f>
        <v>0</v>
      </c>
    </row>
    <row r="34" spans="1:7" s="93" customFormat="1" ht="123" customHeight="1">
      <c r="A34" s="246" t="s">
        <v>523</v>
      </c>
      <c r="B34" s="247" t="s">
        <v>250</v>
      </c>
      <c r="C34" s="547">
        <v>0</v>
      </c>
      <c r="D34" s="548">
        <v>0</v>
      </c>
      <c r="E34" s="546">
        <f t="shared" si="0"/>
        <v>0</v>
      </c>
      <c r="F34" s="547">
        <v>0</v>
      </c>
      <c r="G34" s="547">
        <v>0</v>
      </c>
    </row>
    <row r="35" spans="1:7" s="97" customFormat="1" ht="31.5">
      <c r="A35" s="240" t="s">
        <v>249</v>
      </c>
      <c r="B35" s="241" t="s">
        <v>248</v>
      </c>
      <c r="C35" s="542">
        <f>C36</f>
        <v>0</v>
      </c>
      <c r="D35" s="543">
        <f>D36</f>
        <v>0</v>
      </c>
      <c r="E35" s="546">
        <f t="shared" si="0"/>
        <v>0</v>
      </c>
      <c r="F35" s="542">
        <f>F36</f>
        <v>0</v>
      </c>
      <c r="G35" s="542">
        <f>G36</f>
        <v>0</v>
      </c>
    </row>
    <row r="36" spans="1:7" s="93" customFormat="1" ht="47.25">
      <c r="A36" s="243" t="s">
        <v>247</v>
      </c>
      <c r="B36" s="244" t="s">
        <v>246</v>
      </c>
      <c r="C36" s="544">
        <v>0</v>
      </c>
      <c r="D36" s="545">
        <v>0</v>
      </c>
      <c r="E36" s="546">
        <f t="shared" si="0"/>
        <v>0</v>
      </c>
      <c r="F36" s="544">
        <v>0</v>
      </c>
      <c r="G36" s="544">
        <v>0</v>
      </c>
    </row>
    <row r="37" spans="1:7" s="97" customFormat="1" ht="18.75">
      <c r="A37" s="240" t="s">
        <v>245</v>
      </c>
      <c r="B37" s="241" t="s">
        <v>244</v>
      </c>
      <c r="C37" s="542">
        <f>C38</f>
        <v>0</v>
      </c>
      <c r="D37" s="543">
        <f>D38</f>
        <v>0</v>
      </c>
      <c r="E37" s="546">
        <f t="shared" si="0"/>
        <v>0</v>
      </c>
      <c r="F37" s="542">
        <f>F38</f>
        <v>0</v>
      </c>
      <c r="G37" s="542">
        <f>G38</f>
        <v>0</v>
      </c>
    </row>
    <row r="38" spans="1:7" s="93" customFormat="1" ht="18.75">
      <c r="A38" s="243" t="s">
        <v>243</v>
      </c>
      <c r="B38" s="244" t="s">
        <v>242</v>
      </c>
      <c r="C38" s="544">
        <v>0</v>
      </c>
      <c r="D38" s="545">
        <v>0</v>
      </c>
      <c r="E38" s="546">
        <f t="shared" si="0"/>
        <v>0</v>
      </c>
      <c r="F38" s="544">
        <v>0</v>
      </c>
      <c r="G38" s="544">
        <v>0</v>
      </c>
    </row>
    <row r="39" spans="1:7" s="93" customFormat="1" ht="18.75">
      <c r="A39" s="243" t="s">
        <v>527</v>
      </c>
      <c r="B39" s="244" t="s">
        <v>528</v>
      </c>
      <c r="C39" s="544">
        <v>0</v>
      </c>
      <c r="D39" s="545"/>
      <c r="E39" s="546"/>
      <c r="F39" s="544">
        <v>0</v>
      </c>
      <c r="G39" s="544">
        <v>0</v>
      </c>
    </row>
    <row r="40" spans="1:7" s="97" customFormat="1" ht="31.5">
      <c r="A40" s="237" t="s">
        <v>537</v>
      </c>
      <c r="B40" s="238" t="s">
        <v>248</v>
      </c>
      <c r="C40" s="540">
        <f>C41+C42</f>
        <v>1.5</v>
      </c>
      <c r="D40" s="540">
        <f>D41+D42</f>
        <v>0</v>
      </c>
      <c r="E40" s="540">
        <f>E41+E42</f>
        <v>0</v>
      </c>
      <c r="F40" s="540">
        <f>F41+F42</f>
        <v>0</v>
      </c>
      <c r="G40" s="540">
        <f>G41+G42</f>
        <v>1.5</v>
      </c>
    </row>
    <row r="41" spans="1:7" s="93" customFormat="1" ht="63">
      <c r="A41" s="243" t="s">
        <v>536</v>
      </c>
      <c r="B41" s="244" t="s">
        <v>535</v>
      </c>
      <c r="C41" s="544">
        <v>0</v>
      </c>
      <c r="D41" s="545"/>
      <c r="E41" s="546"/>
      <c r="F41" s="544">
        <v>0</v>
      </c>
      <c r="G41" s="544">
        <f>C41+F41</f>
        <v>0</v>
      </c>
    </row>
    <row r="42" spans="1:7" s="93" customFormat="1" ht="93.75" customHeight="1">
      <c r="A42" s="243" t="s">
        <v>583</v>
      </c>
      <c r="B42" s="244" t="s">
        <v>584</v>
      </c>
      <c r="C42" s="544">
        <v>1.5</v>
      </c>
      <c r="D42" s="545"/>
      <c r="E42" s="546"/>
      <c r="F42" s="544">
        <v>0</v>
      </c>
      <c r="G42" s="544">
        <f>C42+F42</f>
        <v>1.5</v>
      </c>
    </row>
    <row r="43" spans="1:7" s="93" customFormat="1" ht="18.75">
      <c r="A43" s="237" t="s">
        <v>241</v>
      </c>
      <c r="B43" s="238" t="s">
        <v>240</v>
      </c>
      <c r="C43" s="540">
        <f>C44</f>
        <v>6541</v>
      </c>
      <c r="D43" s="541">
        <f>D44</f>
        <v>0</v>
      </c>
      <c r="E43" s="541">
        <f>E44</f>
        <v>6541</v>
      </c>
      <c r="F43" s="540">
        <f>F44</f>
        <v>1144</v>
      </c>
      <c r="G43" s="540">
        <f>G44</f>
        <v>7685</v>
      </c>
    </row>
    <row r="44" spans="1:7" s="96" customFormat="1" ht="63">
      <c r="A44" s="240" t="s">
        <v>239</v>
      </c>
      <c r="B44" s="241" t="s">
        <v>238</v>
      </c>
      <c r="C44" s="542">
        <f>C45+C47+C48+C46+C49+C50</f>
        <v>6541</v>
      </c>
      <c r="D44" s="543">
        <f>D45+D47+D48+D46</f>
        <v>0</v>
      </c>
      <c r="E44" s="546">
        <f t="shared" si="0"/>
        <v>6541</v>
      </c>
      <c r="F44" s="542">
        <f>F45+F46+F47+F48+F50</f>
        <v>1144</v>
      </c>
      <c r="G44" s="544">
        <f>C44+F44</f>
        <v>7685</v>
      </c>
    </row>
    <row r="45" spans="1:7" s="93" customFormat="1" ht="40.5" customHeight="1">
      <c r="A45" s="246" t="s">
        <v>410</v>
      </c>
      <c r="B45" s="244" t="s">
        <v>524</v>
      </c>
      <c r="C45" s="544">
        <v>3709.3</v>
      </c>
      <c r="D45" s="545">
        <v>0</v>
      </c>
      <c r="E45" s="546">
        <f t="shared" si="0"/>
        <v>3709.3</v>
      </c>
      <c r="F45" s="544">
        <v>0</v>
      </c>
      <c r="G45" s="544">
        <f>C45+F45</f>
        <v>3709.3</v>
      </c>
    </row>
    <row r="46" spans="1:7" s="93" customFormat="1" ht="48.75" customHeight="1">
      <c r="A46" s="243" t="s">
        <v>510</v>
      </c>
      <c r="B46" s="244" t="s">
        <v>525</v>
      </c>
      <c r="C46" s="544">
        <v>2100.6</v>
      </c>
      <c r="D46" s="545">
        <v>0</v>
      </c>
      <c r="E46" s="546">
        <f t="shared" si="0"/>
        <v>2100.6</v>
      </c>
      <c r="F46" s="544">
        <v>1064</v>
      </c>
      <c r="G46" s="544">
        <f>C46+F46</f>
        <v>3164.6</v>
      </c>
    </row>
    <row r="47" spans="1:7" s="93" customFormat="1" ht="36.75" customHeight="1">
      <c r="A47" s="243" t="s">
        <v>408</v>
      </c>
      <c r="B47" s="251" t="s">
        <v>526</v>
      </c>
      <c r="C47" s="544">
        <v>631</v>
      </c>
      <c r="D47" s="545">
        <f>'Пр.2.1'!D30</f>
        <v>0</v>
      </c>
      <c r="E47" s="546">
        <f t="shared" si="0"/>
        <v>631</v>
      </c>
      <c r="F47" s="544">
        <v>0</v>
      </c>
      <c r="G47" s="544">
        <f>C47+F47</f>
        <v>631</v>
      </c>
    </row>
    <row r="48" spans="1:7" s="93" customFormat="1" ht="36.75" customHeight="1">
      <c r="A48" s="243" t="s">
        <v>511</v>
      </c>
      <c r="B48" s="251" t="s">
        <v>182</v>
      </c>
      <c r="C48" s="544">
        <v>100.1</v>
      </c>
      <c r="D48" s="545">
        <v>0</v>
      </c>
      <c r="E48" s="571">
        <f t="shared" si="0"/>
        <v>100.1</v>
      </c>
      <c r="F48" s="544">
        <v>0</v>
      </c>
      <c r="G48" s="544">
        <f>C48+F48</f>
        <v>100.1</v>
      </c>
    </row>
    <row r="49" spans="1:7" s="93" customFormat="1" ht="35.25" customHeight="1" hidden="1">
      <c r="A49" s="243" t="s">
        <v>594</v>
      </c>
      <c r="B49" s="251" t="s">
        <v>595</v>
      </c>
      <c r="C49" s="544">
        <v>0</v>
      </c>
      <c r="D49" s="545"/>
      <c r="E49" s="546"/>
      <c r="F49" s="544">
        <v>0</v>
      </c>
      <c r="G49" s="544">
        <v>0</v>
      </c>
    </row>
    <row r="50" spans="1:7" s="93" customFormat="1" ht="35.25" customHeight="1">
      <c r="A50" s="243" t="s">
        <v>599</v>
      </c>
      <c r="B50" s="251" t="s">
        <v>600</v>
      </c>
      <c r="C50" s="544">
        <v>0</v>
      </c>
      <c r="D50" s="545"/>
      <c r="E50" s="546"/>
      <c r="F50" s="544">
        <v>80</v>
      </c>
      <c r="G50" s="544">
        <f>C50+F50</f>
        <v>80</v>
      </c>
    </row>
    <row r="51" spans="1:7" s="93" customFormat="1" ht="18.75">
      <c r="A51" s="252"/>
      <c r="B51" s="238" t="s">
        <v>236</v>
      </c>
      <c r="C51" s="540">
        <f>C43+C9</f>
        <v>16457.1</v>
      </c>
      <c r="D51" s="540">
        <f>D43+D9</f>
        <v>0</v>
      </c>
      <c r="E51" s="540">
        <f>E43+E9</f>
        <v>16455.6</v>
      </c>
      <c r="F51" s="540">
        <f>F43+F9</f>
        <v>1144</v>
      </c>
      <c r="G51" s="540">
        <f>G43+G9</f>
        <v>17601.1</v>
      </c>
    </row>
    <row r="52" spans="1:3" s="90" customFormat="1" ht="15.75">
      <c r="A52" s="88"/>
      <c r="B52" s="92"/>
      <c r="C52" s="91"/>
    </row>
    <row r="53" spans="1:3" ht="15.75">
      <c r="A53" s="597"/>
      <c r="B53" s="597"/>
      <c r="C53" s="597"/>
    </row>
    <row r="54" ht="15.75">
      <c r="C54" s="89"/>
    </row>
    <row r="55" ht="15.75">
      <c r="C55" s="89"/>
    </row>
    <row r="56" ht="15.75">
      <c r="C56" s="89"/>
    </row>
    <row r="57" spans="1:3" ht="15.75">
      <c r="A57" s="85"/>
      <c r="B57" s="85"/>
      <c r="C57" s="89"/>
    </row>
    <row r="58" spans="1:3" ht="15.75">
      <c r="A58" s="85"/>
      <c r="B58" s="85"/>
      <c r="C58" s="89"/>
    </row>
    <row r="59" spans="1:3" ht="15.75">
      <c r="A59" s="85"/>
      <c r="B59" s="85"/>
      <c r="C59" s="89"/>
    </row>
    <row r="60" spans="1:3" ht="15.75">
      <c r="A60" s="85"/>
      <c r="B60" s="85"/>
      <c r="C60" s="89"/>
    </row>
    <row r="61" spans="1:3" ht="15.75">
      <c r="A61" s="85"/>
      <c r="B61" s="85"/>
      <c r="C61" s="89"/>
    </row>
  </sheetData>
  <sheetProtection/>
  <mergeCells count="6">
    <mergeCell ref="A4:G4"/>
    <mergeCell ref="A53:C53"/>
    <mergeCell ref="A6:G6"/>
    <mergeCell ref="A1:G1"/>
    <mergeCell ref="A2:G2"/>
    <mergeCell ref="A3:G3"/>
  </mergeCells>
  <printOptions horizontalCentered="1"/>
  <pageMargins left="0.7874015748031497" right="0.5905511811023623" top="0.7874015748031497" bottom="0.5905511811023623" header="0" footer="0"/>
  <pageSetup fitToHeight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7.125" style="88" customWidth="1"/>
    <col min="2" max="2" width="59.875" style="87" customWidth="1"/>
    <col min="3" max="3" width="16.75390625" style="86" customWidth="1"/>
    <col min="4" max="4" width="20.875" style="85" customWidth="1"/>
    <col min="5" max="16384" width="9.125" style="85" customWidth="1"/>
  </cols>
  <sheetData>
    <row r="1" spans="1:3" s="108" customFormat="1" ht="23.25">
      <c r="A1" s="109"/>
      <c r="B1" s="601" t="s">
        <v>296</v>
      </c>
      <c r="C1" s="601"/>
    </row>
    <row r="2" spans="1:3" s="108" customFormat="1" ht="23.25">
      <c r="A2" s="109"/>
      <c r="B2" s="602" t="s">
        <v>532</v>
      </c>
      <c r="C2" s="602"/>
    </row>
    <row r="3" spans="1:3" s="106" customFormat="1" ht="15.75" customHeight="1">
      <c r="A3" s="107"/>
      <c r="B3" s="602" t="s">
        <v>287</v>
      </c>
      <c r="C3" s="602"/>
    </row>
    <row r="4" spans="1:3" s="106" customFormat="1" ht="15">
      <c r="A4" s="107"/>
      <c r="B4" s="600" t="s">
        <v>608</v>
      </c>
      <c r="C4" s="600"/>
    </row>
    <row r="5" spans="1:3" ht="89.25" customHeight="1">
      <c r="A5" s="603" t="s">
        <v>551</v>
      </c>
      <c r="B5" s="603"/>
      <c r="C5" s="603"/>
    </row>
    <row r="6" spans="2:3" ht="15.75">
      <c r="B6" s="102"/>
      <c r="C6" s="101"/>
    </row>
    <row r="7" spans="1:3" s="90" customFormat="1" ht="47.25">
      <c r="A7" s="100" t="s">
        <v>235</v>
      </c>
      <c r="B7" s="236" t="s">
        <v>234</v>
      </c>
      <c r="C7" s="99" t="s">
        <v>233</v>
      </c>
    </row>
    <row r="8" spans="1:3" s="96" customFormat="1" ht="47.25">
      <c r="A8" s="237" t="s">
        <v>239</v>
      </c>
      <c r="B8" s="238" t="s">
        <v>238</v>
      </c>
      <c r="C8" s="239">
        <f>C9+C13+C23+C29+C33</f>
        <v>7605.000000000001</v>
      </c>
    </row>
    <row r="9" spans="1:3" s="97" customFormat="1" ht="31.5">
      <c r="A9" s="240" t="s">
        <v>410</v>
      </c>
      <c r="B9" s="241" t="s">
        <v>295</v>
      </c>
      <c r="C9" s="242">
        <f>C10</f>
        <v>3709.3</v>
      </c>
    </row>
    <row r="10" spans="1:3" s="97" customFormat="1" ht="33.75" customHeight="1">
      <c r="A10" s="249" t="s">
        <v>552</v>
      </c>
      <c r="B10" s="241" t="s">
        <v>294</v>
      </c>
      <c r="C10" s="242">
        <f>C11+C12</f>
        <v>3709.3</v>
      </c>
    </row>
    <row r="11" spans="1:3" s="93" customFormat="1" ht="45.75" customHeight="1">
      <c r="A11" s="243"/>
      <c r="B11" s="244" t="s">
        <v>293</v>
      </c>
      <c r="C11" s="245">
        <v>3709.3</v>
      </c>
    </row>
    <row r="12" spans="1:3" s="93" customFormat="1" ht="47.25" hidden="1">
      <c r="A12" s="243"/>
      <c r="B12" s="244" t="s">
        <v>292</v>
      </c>
      <c r="C12" s="245">
        <v>0</v>
      </c>
    </row>
    <row r="13" spans="1:3" s="93" customFormat="1" ht="42.75" customHeight="1">
      <c r="A13" s="240" t="s">
        <v>409</v>
      </c>
      <c r="B13" s="253" t="s">
        <v>291</v>
      </c>
      <c r="C13" s="242">
        <f>C15+C16</f>
        <v>3164.6000000000004</v>
      </c>
    </row>
    <row r="14" spans="1:3" s="93" customFormat="1" ht="18.75" hidden="1">
      <c r="A14" s="240"/>
      <c r="B14" s="253"/>
      <c r="C14" s="242"/>
    </row>
    <row r="15" spans="1:3" s="93" customFormat="1" ht="110.25" customHeight="1">
      <c r="A15" s="570" t="s">
        <v>481</v>
      </c>
      <c r="B15" s="251" t="s">
        <v>480</v>
      </c>
      <c r="C15" s="245">
        <v>724.3</v>
      </c>
    </row>
    <row r="16" spans="1:3" s="93" customFormat="1" ht="33" customHeight="1">
      <c r="A16" s="254" t="s">
        <v>407</v>
      </c>
      <c r="B16" s="253" t="s">
        <v>483</v>
      </c>
      <c r="C16" s="242">
        <f>C17+C18+C19+C20+C22+C21+C28</f>
        <v>2440.3</v>
      </c>
    </row>
    <row r="17" spans="1:3" s="93" customFormat="1" ht="108.75" customHeight="1" hidden="1">
      <c r="A17" s="243"/>
      <c r="B17" s="251" t="s">
        <v>460</v>
      </c>
      <c r="C17" s="245">
        <v>0</v>
      </c>
    </row>
    <row r="18" spans="1:3" s="93" customFormat="1" ht="90.75" customHeight="1">
      <c r="A18" s="243"/>
      <c r="B18" s="251" t="s">
        <v>459</v>
      </c>
      <c r="C18" s="245">
        <v>717.7</v>
      </c>
    </row>
    <row r="19" spans="1:3" s="93" customFormat="1" ht="61.5" customHeight="1">
      <c r="A19" s="243"/>
      <c r="B19" s="251" t="s">
        <v>484</v>
      </c>
      <c r="C19" s="245">
        <v>658.6</v>
      </c>
    </row>
    <row r="20" spans="1:3" s="93" customFormat="1" ht="42.75" customHeight="1" hidden="1">
      <c r="A20" s="243"/>
      <c r="B20" s="251" t="s">
        <v>504</v>
      </c>
      <c r="C20" s="245">
        <v>0</v>
      </c>
    </row>
    <row r="21" spans="1:3" s="93" customFormat="1" ht="70.5" customHeight="1" hidden="1">
      <c r="A21" s="243"/>
      <c r="B21" s="251" t="s">
        <v>513</v>
      </c>
      <c r="C21" s="245">
        <v>0</v>
      </c>
    </row>
    <row r="22" spans="1:3" s="93" customFormat="1" ht="84" customHeight="1" hidden="1">
      <c r="A22" s="243"/>
      <c r="B22" s="251" t="s">
        <v>505</v>
      </c>
      <c r="C22" s="245">
        <v>0</v>
      </c>
    </row>
    <row r="23" spans="1:3" s="93" customFormat="1" ht="31.5" hidden="1">
      <c r="A23" s="249" t="s">
        <v>412</v>
      </c>
      <c r="B23" s="253" t="s">
        <v>463</v>
      </c>
      <c r="C23" s="242">
        <f>C24+C25+C26+C27</f>
        <v>0</v>
      </c>
    </row>
    <row r="24" spans="1:3" s="93" customFormat="1" ht="63" hidden="1">
      <c r="A24" s="246"/>
      <c r="B24" s="251" t="s">
        <v>501</v>
      </c>
      <c r="C24" s="245">
        <v>0</v>
      </c>
    </row>
    <row r="25" spans="1:3" s="93" customFormat="1" ht="59.25" customHeight="1" hidden="1">
      <c r="A25" s="246"/>
      <c r="B25" s="251" t="s">
        <v>506</v>
      </c>
      <c r="C25" s="245">
        <v>0</v>
      </c>
    </row>
    <row r="26" spans="1:3" s="93" customFormat="1" ht="59.25" customHeight="1" hidden="1">
      <c r="A26" s="246"/>
      <c r="B26" s="251" t="s">
        <v>509</v>
      </c>
      <c r="C26" s="245">
        <v>0</v>
      </c>
    </row>
    <row r="27" spans="1:3" s="93" customFormat="1" ht="14.25" customHeight="1" hidden="1">
      <c r="A27" s="246"/>
      <c r="B27" s="251" t="s">
        <v>543</v>
      </c>
      <c r="C27" s="245">
        <v>0</v>
      </c>
    </row>
    <row r="28" spans="1:3" s="93" customFormat="1" ht="94.5" customHeight="1">
      <c r="A28" s="246"/>
      <c r="B28" s="251" t="s">
        <v>605</v>
      </c>
      <c r="C28" s="245">
        <v>1064</v>
      </c>
    </row>
    <row r="29" spans="1:3" s="97" customFormat="1" ht="44.25" customHeight="1">
      <c r="A29" s="240" t="s">
        <v>408</v>
      </c>
      <c r="B29" s="253" t="s">
        <v>237</v>
      </c>
      <c r="C29" s="242">
        <f>C30</f>
        <v>631</v>
      </c>
    </row>
    <row r="30" spans="1:3" s="97" customFormat="1" ht="47.25">
      <c r="A30" s="240" t="s">
        <v>221</v>
      </c>
      <c r="B30" s="251" t="s">
        <v>290</v>
      </c>
      <c r="C30" s="245">
        <f>C31+C32</f>
        <v>631</v>
      </c>
    </row>
    <row r="31" spans="1:3" s="93" customFormat="1" ht="47.25">
      <c r="A31" s="243" t="s">
        <v>461</v>
      </c>
      <c r="B31" s="251" t="s">
        <v>462</v>
      </c>
      <c r="C31" s="248">
        <v>137.1</v>
      </c>
    </row>
    <row r="32" spans="1:3" s="93" customFormat="1" ht="56.25" customHeight="1">
      <c r="A32" s="243" t="s">
        <v>411</v>
      </c>
      <c r="B32" s="251" t="s">
        <v>454</v>
      </c>
      <c r="C32" s="245">
        <v>493.9</v>
      </c>
    </row>
    <row r="33" spans="1:3" s="110" customFormat="1" ht="36.75" customHeight="1">
      <c r="A33" s="240" t="s">
        <v>511</v>
      </c>
      <c r="B33" s="241" t="s">
        <v>182</v>
      </c>
      <c r="C33" s="242">
        <f>C34</f>
        <v>100.1</v>
      </c>
    </row>
    <row r="34" spans="1:3" s="110" customFormat="1" ht="56.25" customHeight="1">
      <c r="A34" s="243" t="s">
        <v>289</v>
      </c>
      <c r="B34" s="244" t="s">
        <v>288</v>
      </c>
      <c r="C34" s="245">
        <f>C35</f>
        <v>100.1</v>
      </c>
    </row>
    <row r="35" spans="1:3" s="110" customFormat="1" ht="101.25" customHeight="1">
      <c r="A35" s="243"/>
      <c r="B35" s="244" t="s">
        <v>596</v>
      </c>
      <c r="C35" s="245">
        <v>100.1</v>
      </c>
    </row>
    <row r="36" spans="1:3" s="110" customFormat="1" ht="56.25" customHeight="1" hidden="1">
      <c r="A36" s="243"/>
      <c r="B36" s="244"/>
      <c r="C36" s="245"/>
    </row>
    <row r="37" spans="1:3" s="110" customFormat="1" ht="96" customHeight="1" hidden="1">
      <c r="A37" s="243"/>
      <c r="B37" s="244"/>
      <c r="C37" s="245"/>
    </row>
    <row r="38" spans="1:3" s="110" customFormat="1" ht="56.25" customHeight="1" hidden="1">
      <c r="A38" s="243"/>
      <c r="B38" s="244"/>
      <c r="C38" s="245">
        <v>0</v>
      </c>
    </row>
    <row r="39" spans="1:3" s="110" customFormat="1" ht="56.25" customHeight="1" hidden="1">
      <c r="A39" s="243"/>
      <c r="B39" s="244"/>
      <c r="C39" s="245">
        <v>0</v>
      </c>
    </row>
    <row r="40" spans="1:3" ht="56.25" customHeight="1" hidden="1">
      <c r="A40" s="243"/>
      <c r="B40" s="244"/>
      <c r="C40" s="245">
        <v>0</v>
      </c>
    </row>
    <row r="41" spans="1:3" ht="56.25" customHeight="1" hidden="1">
      <c r="A41" s="95"/>
      <c r="B41" s="84"/>
      <c r="C41" s="94"/>
    </row>
    <row r="42" spans="1:3" ht="56.25" customHeight="1">
      <c r="A42" s="572"/>
      <c r="B42" s="573"/>
      <c r="C42" s="574"/>
    </row>
    <row r="43" ht="56.25" customHeight="1">
      <c r="C43" s="89"/>
    </row>
    <row r="44" ht="15.75">
      <c r="C44" s="89"/>
    </row>
    <row r="45" ht="15.75">
      <c r="C45" s="89"/>
    </row>
    <row r="46" ht="15.75">
      <c r="C46" s="89"/>
    </row>
    <row r="47" spans="1:3" ht="15.75">
      <c r="A47" s="85"/>
      <c r="B47" s="85"/>
      <c r="C47" s="89"/>
    </row>
    <row r="48" spans="1:2" ht="15.75">
      <c r="A48" s="85"/>
      <c r="B48" s="85"/>
    </row>
    <row r="49" spans="1:2" ht="15.75">
      <c r="A49" s="85"/>
      <c r="B49" s="85"/>
    </row>
    <row r="50" spans="1:2" ht="15.75">
      <c r="A50" s="85"/>
      <c r="B50" s="85"/>
    </row>
  </sheetData>
  <sheetProtection/>
  <mergeCells count="5">
    <mergeCell ref="B4:C4"/>
    <mergeCell ref="B1:C1"/>
    <mergeCell ref="B3:C3"/>
    <mergeCell ref="B2:C2"/>
    <mergeCell ref="A5:C5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3"/>
  <sheetViews>
    <sheetView zoomScale="85" zoomScaleNormal="85" zoomScalePageLayoutView="0" workbookViewId="0" topLeftCell="A438">
      <selection activeCell="A454" sqref="A454"/>
    </sheetView>
  </sheetViews>
  <sheetFormatPr defaultColWidth="9.00390625" defaultRowHeight="12.75"/>
  <cols>
    <col min="1" max="1" width="46.25390625" style="233" customWidth="1"/>
    <col min="2" max="2" width="5.375" style="18" customWidth="1"/>
    <col min="3" max="3" width="5.625" style="18" customWidth="1"/>
    <col min="4" max="4" width="4.125" style="18" customWidth="1"/>
    <col min="5" max="5" width="3.625" style="18" customWidth="1"/>
    <col min="6" max="6" width="12.625" style="18" customWidth="1"/>
    <col min="7" max="7" width="6.125" style="18" customWidth="1"/>
    <col min="8" max="8" width="12.75390625" style="195" customWidth="1"/>
    <col min="9" max="9" width="11.75390625" style="18" hidden="1" customWidth="1"/>
    <col min="10" max="10" width="12.875" style="18" hidden="1" customWidth="1"/>
    <col min="11" max="11" width="13.00390625" style="18" customWidth="1"/>
    <col min="12" max="12" width="13.125" style="18" customWidth="1"/>
    <col min="13" max="13" width="9.125" style="18" customWidth="1"/>
    <col min="14" max="14" width="11.25390625" style="18" bestFit="1" customWidth="1"/>
    <col min="15" max="16384" width="9.125" style="18" customWidth="1"/>
  </cols>
  <sheetData>
    <row r="1" spans="1:12" s="40" customFormat="1" ht="19.5" customHeight="1">
      <c r="A1" s="605" t="s">
        <v>438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2" s="40" customFormat="1" ht="18" customHeight="1">
      <c r="A2" s="606" t="s">
        <v>532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1:12" s="40" customFormat="1" ht="21" customHeight="1">
      <c r="A3" s="607" t="s">
        <v>213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2" s="40" customFormat="1" ht="18.75" customHeight="1">
      <c r="A4" s="608" t="s">
        <v>608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</row>
    <row r="5" spans="1:12" s="40" customFormat="1" ht="100.5" customHeight="1">
      <c r="A5" s="604" t="s">
        <v>550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</row>
    <row r="6" spans="1:10" s="40" customFormat="1" ht="15.75">
      <c r="A6" s="233"/>
      <c r="B6" s="35"/>
      <c r="C6" s="35"/>
      <c r="D6" s="35"/>
      <c r="E6" s="18"/>
      <c r="F6" s="18"/>
      <c r="G6" s="18"/>
      <c r="H6" s="195"/>
      <c r="I6" s="18"/>
      <c r="J6" s="18"/>
    </row>
    <row r="7" spans="1:12" s="41" customFormat="1" ht="54" customHeight="1">
      <c r="A7" s="36" t="s">
        <v>172</v>
      </c>
      <c r="B7" s="37" t="s">
        <v>175</v>
      </c>
      <c r="C7" s="38" t="s">
        <v>99</v>
      </c>
      <c r="D7" s="609" t="s">
        <v>173</v>
      </c>
      <c r="E7" s="610"/>
      <c r="F7" s="611"/>
      <c r="G7" s="36" t="s">
        <v>174</v>
      </c>
      <c r="H7" s="235" t="s">
        <v>603</v>
      </c>
      <c r="I7" s="39" t="s">
        <v>24</v>
      </c>
      <c r="J7" s="551" t="s">
        <v>119</v>
      </c>
      <c r="K7" s="36" t="s">
        <v>576</v>
      </c>
      <c r="L7" s="36" t="s">
        <v>119</v>
      </c>
    </row>
    <row r="8" spans="1:12" s="46" customFormat="1" ht="37.5">
      <c r="A8" s="175" t="s">
        <v>123</v>
      </c>
      <c r="B8" s="211" t="s">
        <v>124</v>
      </c>
      <c r="C8" s="178" t="s">
        <v>125</v>
      </c>
      <c r="D8" s="176"/>
      <c r="E8" s="177"/>
      <c r="F8" s="178"/>
      <c r="G8" s="179"/>
      <c r="H8" s="212">
        <f>H9+H16+H48+H74+H81</f>
        <v>5526.2</v>
      </c>
      <c r="I8" s="67" t="e">
        <f>I9+I16+I48+I56+I61+I81+I66</f>
        <v>#REF!</v>
      </c>
      <c r="J8" s="552" t="e">
        <f>J9+J16+J48+J81</f>
        <v>#REF!</v>
      </c>
      <c r="K8" s="212">
        <f>K9+K16+K48+K74+K81</f>
        <v>514.5</v>
      </c>
      <c r="L8" s="212">
        <f>L9+L16+L48+L74+L81</f>
        <v>6040.7</v>
      </c>
    </row>
    <row r="9" spans="1:12" s="46" customFormat="1" ht="115.5" customHeight="1">
      <c r="A9" s="182" t="s">
        <v>126</v>
      </c>
      <c r="B9" s="183" t="s">
        <v>124</v>
      </c>
      <c r="C9" s="184" t="s">
        <v>127</v>
      </c>
      <c r="D9" s="185"/>
      <c r="E9" s="186"/>
      <c r="F9" s="184"/>
      <c r="G9" s="209"/>
      <c r="H9" s="210">
        <f>H10</f>
        <v>50</v>
      </c>
      <c r="I9" s="74">
        <f>I10</f>
        <v>0</v>
      </c>
      <c r="J9" s="553" t="e">
        <f>#REF!+I9</f>
        <v>#REF!</v>
      </c>
      <c r="K9" s="210">
        <f aca="true" t="shared" si="0" ref="K9:L12">K10</f>
        <v>0</v>
      </c>
      <c r="L9" s="210">
        <f t="shared" si="0"/>
        <v>50</v>
      </c>
    </row>
    <row r="10" spans="1:12" s="46" customFormat="1" ht="43.5" customHeight="1">
      <c r="A10" s="4" t="s">
        <v>440</v>
      </c>
      <c r="B10" s="5" t="s">
        <v>124</v>
      </c>
      <c r="C10" s="34" t="s">
        <v>127</v>
      </c>
      <c r="D10" s="33" t="s">
        <v>81</v>
      </c>
      <c r="E10" s="59" t="s">
        <v>180</v>
      </c>
      <c r="F10" s="34" t="s">
        <v>326</v>
      </c>
      <c r="G10" s="32"/>
      <c r="H10" s="196">
        <f>H11</f>
        <v>50</v>
      </c>
      <c r="I10" s="139">
        <f>I11</f>
        <v>0</v>
      </c>
      <c r="J10" s="554" t="e">
        <f>#REF!+I10</f>
        <v>#REF!</v>
      </c>
      <c r="K10" s="196">
        <f t="shared" si="0"/>
        <v>0</v>
      </c>
      <c r="L10" s="196">
        <f t="shared" si="0"/>
        <v>50</v>
      </c>
    </row>
    <row r="11" spans="1:12" s="46" customFormat="1" ht="64.5" customHeight="1">
      <c r="A11" s="144" t="s">
        <v>414</v>
      </c>
      <c r="B11" s="5" t="s">
        <v>124</v>
      </c>
      <c r="C11" s="34" t="s">
        <v>127</v>
      </c>
      <c r="D11" s="33" t="s">
        <v>81</v>
      </c>
      <c r="E11" s="59" t="s">
        <v>122</v>
      </c>
      <c r="F11" s="34" t="s">
        <v>326</v>
      </c>
      <c r="G11" s="32"/>
      <c r="H11" s="196">
        <f>H12</f>
        <v>50</v>
      </c>
      <c r="I11" s="139">
        <f>I13</f>
        <v>0</v>
      </c>
      <c r="J11" s="554" t="e">
        <f>#REF!+I11</f>
        <v>#REF!</v>
      </c>
      <c r="K11" s="196">
        <f t="shared" si="0"/>
        <v>0</v>
      </c>
      <c r="L11" s="196">
        <f t="shared" si="0"/>
        <v>50</v>
      </c>
    </row>
    <row r="12" spans="1:12" s="46" customFormat="1" ht="28.5" customHeight="1">
      <c r="A12" s="4" t="s">
        <v>388</v>
      </c>
      <c r="B12" s="5" t="s">
        <v>124</v>
      </c>
      <c r="C12" s="34" t="s">
        <v>127</v>
      </c>
      <c r="D12" s="33" t="s">
        <v>81</v>
      </c>
      <c r="E12" s="59" t="s">
        <v>122</v>
      </c>
      <c r="F12" s="34" t="s">
        <v>327</v>
      </c>
      <c r="G12" s="32"/>
      <c r="H12" s="196">
        <f>H13</f>
        <v>50</v>
      </c>
      <c r="I12" s="194">
        <f>I13</f>
        <v>0</v>
      </c>
      <c r="J12" s="555" t="e">
        <f>J13</f>
        <v>#REF!</v>
      </c>
      <c r="K12" s="196">
        <f t="shared" si="0"/>
        <v>0</v>
      </c>
      <c r="L12" s="196">
        <f t="shared" si="0"/>
        <v>50</v>
      </c>
    </row>
    <row r="13" spans="1:12" s="50" customFormat="1" ht="36" customHeight="1">
      <c r="A13" s="12" t="s">
        <v>413</v>
      </c>
      <c r="B13" s="9" t="s">
        <v>124</v>
      </c>
      <c r="C13" s="29" t="s">
        <v>127</v>
      </c>
      <c r="D13" s="28" t="s">
        <v>81</v>
      </c>
      <c r="E13" s="21" t="s">
        <v>122</v>
      </c>
      <c r="F13" s="29" t="s">
        <v>334</v>
      </c>
      <c r="G13" s="27"/>
      <c r="H13" s="197">
        <f>H15</f>
        <v>50</v>
      </c>
      <c r="I13" s="140">
        <f>I14+I15</f>
        <v>0</v>
      </c>
      <c r="J13" s="554" t="e">
        <f>#REF!+I13</f>
        <v>#REF!</v>
      </c>
      <c r="K13" s="197">
        <f>K15</f>
        <v>0</v>
      </c>
      <c r="L13" s="197">
        <f>L15</f>
        <v>50</v>
      </c>
    </row>
    <row r="14" spans="1:12" s="50" customFormat="1" ht="75" customHeight="1" hidden="1">
      <c r="A14" s="8" t="s">
        <v>0</v>
      </c>
      <c r="B14" s="9" t="s">
        <v>124</v>
      </c>
      <c r="C14" s="29" t="s">
        <v>127</v>
      </c>
      <c r="D14" s="28" t="s">
        <v>81</v>
      </c>
      <c r="E14" s="21" t="s">
        <v>122</v>
      </c>
      <c r="F14" s="29" t="s">
        <v>84</v>
      </c>
      <c r="G14" s="27">
        <v>122</v>
      </c>
      <c r="H14" s="197"/>
      <c r="I14" s="140">
        <v>0</v>
      </c>
      <c r="J14" s="554" t="e">
        <f>#REF!+I14</f>
        <v>#REF!</v>
      </c>
      <c r="K14" s="197"/>
      <c r="L14" s="197"/>
    </row>
    <row r="15" spans="1:12" s="50" customFormat="1" ht="56.25">
      <c r="A15" s="12" t="s">
        <v>225</v>
      </c>
      <c r="B15" s="9" t="s">
        <v>124</v>
      </c>
      <c r="C15" s="29" t="s">
        <v>127</v>
      </c>
      <c r="D15" s="28" t="s">
        <v>81</v>
      </c>
      <c r="E15" s="21" t="s">
        <v>122</v>
      </c>
      <c r="F15" s="29" t="s">
        <v>334</v>
      </c>
      <c r="G15" s="27">
        <v>240</v>
      </c>
      <c r="H15" s="197">
        <v>50</v>
      </c>
      <c r="I15" s="140">
        <v>0</v>
      </c>
      <c r="J15" s="554" t="e">
        <f>#REF!+I15</f>
        <v>#REF!</v>
      </c>
      <c r="K15" s="197">
        <v>0</v>
      </c>
      <c r="L15" s="197">
        <f>H15+K15</f>
        <v>50</v>
      </c>
    </row>
    <row r="16" spans="1:12" s="46" customFormat="1" ht="117" customHeight="1">
      <c r="A16" s="182" t="s">
        <v>128</v>
      </c>
      <c r="B16" s="183" t="s">
        <v>124</v>
      </c>
      <c r="C16" s="184" t="s">
        <v>129</v>
      </c>
      <c r="D16" s="185"/>
      <c r="E16" s="186"/>
      <c r="F16" s="184"/>
      <c r="G16" s="209"/>
      <c r="H16" s="210">
        <f>H26</f>
        <v>4124.2</v>
      </c>
      <c r="I16" s="74" t="e">
        <f>I17+I26</f>
        <v>#REF!</v>
      </c>
      <c r="J16" s="553" t="e">
        <f>#REF!+I16</f>
        <v>#REF!</v>
      </c>
      <c r="K16" s="210">
        <f>K26</f>
        <v>514.5</v>
      </c>
      <c r="L16" s="210">
        <f>L26</f>
        <v>4638.7</v>
      </c>
    </row>
    <row r="17" spans="1:12" s="46" customFormat="1" ht="56.25" customHeight="1" hidden="1">
      <c r="A17" s="82" t="s">
        <v>204</v>
      </c>
      <c r="B17" s="5" t="s">
        <v>124</v>
      </c>
      <c r="C17" s="34" t="s">
        <v>129</v>
      </c>
      <c r="D17" s="33" t="s">
        <v>133</v>
      </c>
      <c r="E17" s="59" t="s">
        <v>180</v>
      </c>
      <c r="F17" s="34" t="s">
        <v>181</v>
      </c>
      <c r="G17" s="32"/>
      <c r="H17" s="196"/>
      <c r="I17" s="48">
        <v>0</v>
      </c>
      <c r="J17" s="556" t="e">
        <f>#REF!+I17</f>
        <v>#REF!</v>
      </c>
      <c r="K17" s="196"/>
      <c r="L17" s="196"/>
    </row>
    <row r="18" spans="1:12" s="46" customFormat="1" ht="112.5" customHeight="1" hidden="1">
      <c r="A18" s="82" t="s">
        <v>205</v>
      </c>
      <c r="B18" s="5" t="s">
        <v>124</v>
      </c>
      <c r="C18" s="34" t="s">
        <v>129</v>
      </c>
      <c r="D18" s="33" t="s">
        <v>133</v>
      </c>
      <c r="E18" s="59" t="s">
        <v>120</v>
      </c>
      <c r="F18" s="34" t="s">
        <v>181</v>
      </c>
      <c r="G18" s="32"/>
      <c r="H18" s="196"/>
      <c r="I18" s="48">
        <v>0</v>
      </c>
      <c r="J18" s="556" t="e">
        <f>#REF!+I18</f>
        <v>#REF!</v>
      </c>
      <c r="K18" s="196"/>
      <c r="L18" s="196"/>
    </row>
    <row r="19" spans="1:12" s="46" customFormat="1" ht="243.75" customHeight="1" hidden="1">
      <c r="A19" s="133" t="s">
        <v>211</v>
      </c>
      <c r="B19" s="9" t="s">
        <v>124</v>
      </c>
      <c r="C19" s="29" t="s">
        <v>129</v>
      </c>
      <c r="D19" s="28" t="s">
        <v>133</v>
      </c>
      <c r="E19" s="21" t="s">
        <v>120</v>
      </c>
      <c r="F19" s="29" t="s">
        <v>212</v>
      </c>
      <c r="G19" s="135"/>
      <c r="H19" s="198"/>
      <c r="I19" s="49">
        <v>0</v>
      </c>
      <c r="J19" s="556" t="e">
        <f>#REF!+I19</f>
        <v>#REF!</v>
      </c>
      <c r="K19" s="198"/>
      <c r="L19" s="198"/>
    </row>
    <row r="20" spans="1:12" s="46" customFormat="1" ht="56.25" customHeight="1" hidden="1">
      <c r="A20" s="12" t="s">
        <v>226</v>
      </c>
      <c r="B20" s="9" t="s">
        <v>124</v>
      </c>
      <c r="C20" s="29" t="s">
        <v>129</v>
      </c>
      <c r="D20" s="28" t="s">
        <v>133</v>
      </c>
      <c r="E20" s="21" t="s">
        <v>120</v>
      </c>
      <c r="F20" s="29" t="s">
        <v>212</v>
      </c>
      <c r="G20" s="27">
        <v>121</v>
      </c>
      <c r="H20" s="197"/>
      <c r="I20" s="49">
        <v>0</v>
      </c>
      <c r="J20" s="556" t="e">
        <f>#REF!+I20</f>
        <v>#REF!</v>
      </c>
      <c r="K20" s="197"/>
      <c r="L20" s="197"/>
    </row>
    <row r="21" spans="1:12" s="46" customFormat="1" ht="75" customHeight="1" hidden="1">
      <c r="A21" s="8" t="s">
        <v>0</v>
      </c>
      <c r="B21" s="9" t="s">
        <v>124</v>
      </c>
      <c r="C21" s="29" t="s">
        <v>129</v>
      </c>
      <c r="D21" s="28" t="s">
        <v>133</v>
      </c>
      <c r="E21" s="21" t="s">
        <v>120</v>
      </c>
      <c r="F21" s="29" t="s">
        <v>212</v>
      </c>
      <c r="G21" s="27">
        <v>122</v>
      </c>
      <c r="H21" s="197"/>
      <c r="I21" s="49">
        <v>0</v>
      </c>
      <c r="J21" s="556" t="e">
        <f>#REF!+I21</f>
        <v>#REF!</v>
      </c>
      <c r="K21" s="197"/>
      <c r="L21" s="197"/>
    </row>
    <row r="22" spans="1:12" s="46" customFormat="1" ht="56.25" customHeight="1" hidden="1">
      <c r="A22" s="12" t="s">
        <v>210</v>
      </c>
      <c r="B22" s="9" t="s">
        <v>124</v>
      </c>
      <c r="C22" s="29" t="s">
        <v>129</v>
      </c>
      <c r="D22" s="28" t="s">
        <v>133</v>
      </c>
      <c r="E22" s="21" t="s">
        <v>120</v>
      </c>
      <c r="F22" s="29" t="s">
        <v>212</v>
      </c>
      <c r="G22" s="27">
        <v>244</v>
      </c>
      <c r="H22" s="197"/>
      <c r="I22" s="49">
        <v>0</v>
      </c>
      <c r="J22" s="556" t="e">
        <f>#REF!+I22</f>
        <v>#REF!</v>
      </c>
      <c r="K22" s="197"/>
      <c r="L22" s="197"/>
    </row>
    <row r="23" spans="1:12" s="46" customFormat="1" ht="225" customHeight="1" hidden="1">
      <c r="A23" s="133" t="s">
        <v>1</v>
      </c>
      <c r="B23" s="9" t="s">
        <v>124</v>
      </c>
      <c r="C23" s="29" t="s">
        <v>129</v>
      </c>
      <c r="D23" s="28" t="s">
        <v>133</v>
      </c>
      <c r="E23" s="21" t="s">
        <v>120</v>
      </c>
      <c r="F23" s="29" t="s">
        <v>2</v>
      </c>
      <c r="G23" s="135"/>
      <c r="H23" s="198"/>
      <c r="I23" s="49">
        <v>0</v>
      </c>
      <c r="J23" s="556" t="e">
        <f>#REF!+I23</f>
        <v>#REF!</v>
      </c>
      <c r="K23" s="198"/>
      <c r="L23" s="198"/>
    </row>
    <row r="24" spans="1:12" s="46" customFormat="1" ht="56.25" customHeight="1" hidden="1">
      <c r="A24" s="12" t="s">
        <v>226</v>
      </c>
      <c r="B24" s="9" t="s">
        <v>124</v>
      </c>
      <c r="C24" s="29" t="s">
        <v>129</v>
      </c>
      <c r="D24" s="28" t="s">
        <v>133</v>
      </c>
      <c r="E24" s="21" t="s">
        <v>120</v>
      </c>
      <c r="F24" s="29" t="s">
        <v>2</v>
      </c>
      <c r="G24" s="27">
        <v>121</v>
      </c>
      <c r="H24" s="197"/>
      <c r="I24" s="49">
        <v>0</v>
      </c>
      <c r="J24" s="556" t="e">
        <f>#REF!+I24</f>
        <v>#REF!</v>
      </c>
      <c r="K24" s="197"/>
      <c r="L24" s="197"/>
    </row>
    <row r="25" spans="1:12" s="46" customFormat="1" ht="33" customHeight="1" hidden="1">
      <c r="A25" s="12"/>
      <c r="B25" s="9"/>
      <c r="C25" s="29"/>
      <c r="D25" s="28"/>
      <c r="E25" s="21"/>
      <c r="F25" s="29"/>
      <c r="G25" s="27"/>
      <c r="H25" s="197"/>
      <c r="I25" s="49"/>
      <c r="J25" s="556"/>
      <c r="K25" s="197"/>
      <c r="L25" s="197"/>
    </row>
    <row r="26" spans="1:12" s="46" customFormat="1" ht="42" customHeight="1">
      <c r="A26" s="144" t="s">
        <v>440</v>
      </c>
      <c r="B26" s="126" t="s">
        <v>124</v>
      </c>
      <c r="C26" s="127" t="s">
        <v>129</v>
      </c>
      <c r="D26" s="148" t="s">
        <v>81</v>
      </c>
      <c r="E26" s="151" t="s">
        <v>180</v>
      </c>
      <c r="F26" s="127" t="s">
        <v>326</v>
      </c>
      <c r="G26" s="145"/>
      <c r="H26" s="199">
        <f>H27+H33</f>
        <v>4124.2</v>
      </c>
      <c r="I26" s="139" t="e">
        <f>I27+I33</f>
        <v>#REF!</v>
      </c>
      <c r="J26" s="554" t="e">
        <f>#REF!+I26</f>
        <v>#REF!</v>
      </c>
      <c r="K26" s="199">
        <f>K27+K33</f>
        <v>514.5</v>
      </c>
      <c r="L26" s="199">
        <f>L27+L33</f>
        <v>4638.7</v>
      </c>
    </row>
    <row r="27" spans="1:12" s="46" customFormat="1" ht="64.5" customHeight="1">
      <c r="A27" s="4" t="s">
        <v>571</v>
      </c>
      <c r="B27" s="5" t="s">
        <v>124</v>
      </c>
      <c r="C27" s="34" t="s">
        <v>129</v>
      </c>
      <c r="D27" s="33" t="s">
        <v>81</v>
      </c>
      <c r="E27" s="59" t="s">
        <v>121</v>
      </c>
      <c r="F27" s="34" t="s">
        <v>326</v>
      </c>
      <c r="G27" s="32"/>
      <c r="H27" s="196">
        <f>H28</f>
        <v>1228.4</v>
      </c>
      <c r="I27" s="139">
        <f>I29</f>
        <v>0</v>
      </c>
      <c r="J27" s="554" t="e">
        <f>#REF!+I27</f>
        <v>#REF!</v>
      </c>
      <c r="K27" s="196">
        <f>K28</f>
        <v>0</v>
      </c>
      <c r="L27" s="196">
        <f>L28</f>
        <v>1228.4</v>
      </c>
    </row>
    <row r="28" spans="1:12" s="46" customFormat="1" ht="19.5" customHeight="1">
      <c r="A28" s="4" t="s">
        <v>388</v>
      </c>
      <c r="B28" s="9" t="s">
        <v>124</v>
      </c>
      <c r="C28" s="29" t="s">
        <v>129</v>
      </c>
      <c r="D28" s="28" t="s">
        <v>81</v>
      </c>
      <c r="E28" s="21" t="s">
        <v>121</v>
      </c>
      <c r="F28" s="29" t="s">
        <v>327</v>
      </c>
      <c r="G28" s="27"/>
      <c r="H28" s="197">
        <f>H29+H31</f>
        <v>1228.4</v>
      </c>
      <c r="I28" s="140">
        <f>I29</f>
        <v>0</v>
      </c>
      <c r="J28" s="554" t="e">
        <f>#REF!+I28</f>
        <v>#REF!</v>
      </c>
      <c r="K28" s="197">
        <f>K29+K31</f>
        <v>0</v>
      </c>
      <c r="L28" s="197">
        <f>L29+L31</f>
        <v>1228.4</v>
      </c>
    </row>
    <row r="29" spans="1:12" s="50" customFormat="1" ht="42" customHeight="1">
      <c r="A29" s="8" t="s">
        <v>413</v>
      </c>
      <c r="B29" s="9" t="s">
        <v>124</v>
      </c>
      <c r="C29" s="29" t="s">
        <v>129</v>
      </c>
      <c r="D29" s="28" t="s">
        <v>81</v>
      </c>
      <c r="E29" s="21" t="s">
        <v>121</v>
      </c>
      <c r="F29" s="29" t="s">
        <v>334</v>
      </c>
      <c r="G29" s="27"/>
      <c r="H29" s="197">
        <f>H30</f>
        <v>1228.4</v>
      </c>
      <c r="I29" s="140">
        <f>I30</f>
        <v>0</v>
      </c>
      <c r="J29" s="554" t="e">
        <f>#REF!+I29</f>
        <v>#REF!</v>
      </c>
      <c r="K29" s="197">
        <f>K30</f>
        <v>0</v>
      </c>
      <c r="L29" s="197">
        <f>L30</f>
        <v>1228.4</v>
      </c>
    </row>
    <row r="30" spans="1:12" s="50" customFormat="1" ht="69.75" customHeight="1">
      <c r="A30" s="8" t="s">
        <v>226</v>
      </c>
      <c r="B30" s="9" t="s">
        <v>124</v>
      </c>
      <c r="C30" s="29" t="s">
        <v>129</v>
      </c>
      <c r="D30" s="28" t="s">
        <v>81</v>
      </c>
      <c r="E30" s="21" t="s">
        <v>121</v>
      </c>
      <c r="F30" s="129" t="s">
        <v>334</v>
      </c>
      <c r="G30" s="27">
        <v>120</v>
      </c>
      <c r="H30" s="197">
        <v>1228.4</v>
      </c>
      <c r="I30" s="140">
        <v>0</v>
      </c>
      <c r="J30" s="554" t="e">
        <f>#REF!+I30</f>
        <v>#REF!</v>
      </c>
      <c r="K30" s="197">
        <v>0</v>
      </c>
      <c r="L30" s="197">
        <f>H30+K30</f>
        <v>1228.4</v>
      </c>
    </row>
    <row r="31" spans="1:12" s="50" customFormat="1" ht="72.75" customHeight="1" hidden="1">
      <c r="A31" s="234" t="s">
        <v>572</v>
      </c>
      <c r="B31" s="9" t="s">
        <v>124</v>
      </c>
      <c r="C31" s="29" t="s">
        <v>129</v>
      </c>
      <c r="D31" s="28" t="s">
        <v>81</v>
      </c>
      <c r="E31" s="21" t="s">
        <v>121</v>
      </c>
      <c r="F31" s="129" t="s">
        <v>544</v>
      </c>
      <c r="G31" s="27"/>
      <c r="H31" s="197">
        <v>0</v>
      </c>
      <c r="I31" s="140"/>
      <c r="J31" s="554"/>
      <c r="K31" s="197">
        <v>0</v>
      </c>
      <c r="L31" s="197">
        <v>0</v>
      </c>
    </row>
    <row r="32" spans="1:12" s="50" customFormat="1" ht="38.25" customHeight="1" hidden="1">
      <c r="A32" s="8" t="s">
        <v>226</v>
      </c>
      <c r="B32" s="9" t="s">
        <v>124</v>
      </c>
      <c r="C32" s="29" t="s">
        <v>129</v>
      </c>
      <c r="D32" s="28" t="s">
        <v>81</v>
      </c>
      <c r="E32" s="21" t="s">
        <v>121</v>
      </c>
      <c r="F32" s="129" t="s">
        <v>544</v>
      </c>
      <c r="G32" s="27">
        <v>120</v>
      </c>
      <c r="H32" s="197">
        <v>0</v>
      </c>
      <c r="I32" s="140"/>
      <c r="J32" s="554"/>
      <c r="K32" s="197">
        <v>0</v>
      </c>
      <c r="L32" s="197">
        <v>0</v>
      </c>
    </row>
    <row r="33" spans="1:12" s="46" customFormat="1" ht="60.75" customHeight="1">
      <c r="A33" s="144" t="s">
        <v>414</v>
      </c>
      <c r="B33" s="126" t="s">
        <v>124</v>
      </c>
      <c r="C33" s="127" t="s">
        <v>129</v>
      </c>
      <c r="D33" s="148" t="s">
        <v>81</v>
      </c>
      <c r="E33" s="151" t="s">
        <v>122</v>
      </c>
      <c r="F33" s="127" t="s">
        <v>326</v>
      </c>
      <c r="G33" s="145"/>
      <c r="H33" s="199">
        <f>H34</f>
        <v>2895.7999999999997</v>
      </c>
      <c r="I33" s="139" t="e">
        <f>I35+#REF!+I40+I42+#REF!</f>
        <v>#REF!</v>
      </c>
      <c r="J33" s="557" t="e">
        <f>J35+#REF!+J40+J42+#REF!</f>
        <v>#REF!</v>
      </c>
      <c r="K33" s="199">
        <f>K34</f>
        <v>514.5</v>
      </c>
      <c r="L33" s="199">
        <f>L34</f>
        <v>3410.2999999999997</v>
      </c>
    </row>
    <row r="34" spans="1:12" s="46" customFormat="1" ht="22.5" customHeight="1">
      <c r="A34" s="4" t="s">
        <v>388</v>
      </c>
      <c r="B34" s="128" t="s">
        <v>124</v>
      </c>
      <c r="C34" s="129" t="s">
        <v>129</v>
      </c>
      <c r="D34" s="147" t="s">
        <v>81</v>
      </c>
      <c r="E34" s="81" t="s">
        <v>122</v>
      </c>
      <c r="F34" s="129" t="s">
        <v>327</v>
      </c>
      <c r="G34" s="77"/>
      <c r="H34" s="200">
        <f>H35+H46</f>
        <v>2895.7999999999997</v>
      </c>
      <c r="I34" s="140">
        <f>I35</f>
        <v>0</v>
      </c>
      <c r="J34" s="554" t="e">
        <f>#REF!+I34</f>
        <v>#REF!</v>
      </c>
      <c r="K34" s="200">
        <f>K35+K46</f>
        <v>514.5</v>
      </c>
      <c r="L34" s="200">
        <f>L35+L46</f>
        <v>3410.2999999999997</v>
      </c>
    </row>
    <row r="35" spans="1:12" s="50" customFormat="1" ht="37.5">
      <c r="A35" s="8" t="s">
        <v>413</v>
      </c>
      <c r="B35" s="9" t="s">
        <v>124</v>
      </c>
      <c r="C35" s="29" t="s">
        <v>129</v>
      </c>
      <c r="D35" s="28" t="s">
        <v>81</v>
      </c>
      <c r="E35" s="21" t="s">
        <v>122</v>
      </c>
      <c r="F35" s="29" t="s">
        <v>334</v>
      </c>
      <c r="G35" s="27"/>
      <c r="H35" s="197">
        <f>H36+H38+H39</f>
        <v>2895.7999999999997</v>
      </c>
      <c r="I35" s="140">
        <f>I36</f>
        <v>0</v>
      </c>
      <c r="J35" s="554" t="e">
        <f>#REF!+I35</f>
        <v>#REF!</v>
      </c>
      <c r="K35" s="197">
        <f>K36+K38+K39</f>
        <v>514.5</v>
      </c>
      <c r="L35" s="197">
        <f>L36+L38+L39</f>
        <v>3410.2999999999997</v>
      </c>
    </row>
    <row r="36" spans="1:12" s="50" customFormat="1" ht="56.25">
      <c r="A36" s="8" t="s">
        <v>226</v>
      </c>
      <c r="B36" s="9" t="s">
        <v>124</v>
      </c>
      <c r="C36" s="29" t="s">
        <v>129</v>
      </c>
      <c r="D36" s="28" t="s">
        <v>81</v>
      </c>
      <c r="E36" s="21" t="s">
        <v>122</v>
      </c>
      <c r="F36" s="29" t="s">
        <v>334</v>
      </c>
      <c r="G36" s="27">
        <v>120</v>
      </c>
      <c r="H36" s="197">
        <v>2471.5</v>
      </c>
      <c r="I36" s="140">
        <v>0</v>
      </c>
      <c r="J36" s="554" t="e">
        <f>#REF!+I36</f>
        <v>#REF!</v>
      </c>
      <c r="K36" s="197">
        <v>500</v>
      </c>
      <c r="L36" s="197">
        <f>H36+K36</f>
        <v>2971.5</v>
      </c>
    </row>
    <row r="37" spans="1:12" s="50" customFormat="1" ht="75" customHeight="1" hidden="1">
      <c r="A37" s="8" t="s">
        <v>0</v>
      </c>
      <c r="B37" s="9" t="s">
        <v>124</v>
      </c>
      <c r="C37" s="29" t="s">
        <v>129</v>
      </c>
      <c r="D37" s="28" t="s">
        <v>81</v>
      </c>
      <c r="E37" s="21" t="s">
        <v>122</v>
      </c>
      <c r="F37" s="29" t="s">
        <v>84</v>
      </c>
      <c r="G37" s="27">
        <v>122</v>
      </c>
      <c r="H37" s="197"/>
      <c r="I37" s="140">
        <v>0</v>
      </c>
      <c r="J37" s="554" t="e">
        <f>#REF!+I37</f>
        <v>#REF!</v>
      </c>
      <c r="K37" s="197"/>
      <c r="L37" s="197">
        <f>H37+K37</f>
        <v>0</v>
      </c>
    </row>
    <row r="38" spans="1:12" s="50" customFormat="1" ht="57" customHeight="1">
      <c r="A38" s="8" t="s">
        <v>225</v>
      </c>
      <c r="B38" s="9" t="s">
        <v>124</v>
      </c>
      <c r="C38" s="29" t="s">
        <v>129</v>
      </c>
      <c r="D38" s="28" t="s">
        <v>81</v>
      </c>
      <c r="E38" s="21" t="s">
        <v>122</v>
      </c>
      <c r="F38" s="29" t="s">
        <v>334</v>
      </c>
      <c r="G38" s="27">
        <v>240</v>
      </c>
      <c r="H38" s="197">
        <v>410.7</v>
      </c>
      <c r="I38" s="140">
        <v>0</v>
      </c>
      <c r="J38" s="554" t="e">
        <f>#REF!+I38</f>
        <v>#REF!</v>
      </c>
      <c r="K38" s="197">
        <v>0</v>
      </c>
      <c r="L38" s="197">
        <f>H38+K38</f>
        <v>410.7</v>
      </c>
    </row>
    <row r="39" spans="1:12" s="50" customFormat="1" ht="42.75" customHeight="1">
      <c r="A39" s="8" t="s">
        <v>85</v>
      </c>
      <c r="B39" s="9" t="s">
        <v>124</v>
      </c>
      <c r="C39" s="29" t="s">
        <v>129</v>
      </c>
      <c r="D39" s="28" t="s">
        <v>81</v>
      </c>
      <c r="E39" s="21" t="s">
        <v>122</v>
      </c>
      <c r="F39" s="29" t="s">
        <v>334</v>
      </c>
      <c r="G39" s="27">
        <v>850</v>
      </c>
      <c r="H39" s="197">
        <v>13.6</v>
      </c>
      <c r="I39" s="140">
        <v>0</v>
      </c>
      <c r="J39" s="554" t="e">
        <f>#REF!+I39</f>
        <v>#REF!</v>
      </c>
      <c r="K39" s="197">
        <v>14.5</v>
      </c>
      <c r="L39" s="197">
        <f>H39+K39</f>
        <v>28.1</v>
      </c>
    </row>
    <row r="40" spans="1:12" s="50" customFormat="1" ht="75" customHeight="1" hidden="1">
      <c r="A40" s="8" t="s">
        <v>104</v>
      </c>
      <c r="B40" s="9" t="s">
        <v>124</v>
      </c>
      <c r="C40" s="29" t="s">
        <v>129</v>
      </c>
      <c r="D40" s="28" t="s">
        <v>81</v>
      </c>
      <c r="E40" s="21" t="s">
        <v>122</v>
      </c>
      <c r="F40" s="29">
        <v>4002</v>
      </c>
      <c r="G40" s="27"/>
      <c r="H40" s="197"/>
      <c r="I40" s="140">
        <f>I41</f>
        <v>0</v>
      </c>
      <c r="J40" s="554" t="e">
        <f>#REF!+I40</f>
        <v>#REF!</v>
      </c>
      <c r="K40" s="197"/>
      <c r="L40" s="197"/>
    </row>
    <row r="41" spans="1:12" s="50" customFormat="1" ht="19.5" customHeight="1" hidden="1">
      <c r="A41" s="8" t="s">
        <v>182</v>
      </c>
      <c r="B41" s="9" t="s">
        <v>124</v>
      </c>
      <c r="C41" s="29" t="s">
        <v>129</v>
      </c>
      <c r="D41" s="28" t="s">
        <v>81</v>
      </c>
      <c r="E41" s="21" t="s">
        <v>122</v>
      </c>
      <c r="F41" s="29">
        <v>4002</v>
      </c>
      <c r="G41" s="27">
        <v>540</v>
      </c>
      <c r="H41" s="197"/>
      <c r="I41" s="140">
        <v>0</v>
      </c>
      <c r="J41" s="554" t="e">
        <f>#REF!+I41</f>
        <v>#REF!</v>
      </c>
      <c r="K41" s="197"/>
      <c r="L41" s="197"/>
    </row>
    <row r="42" spans="1:12" s="50" customFormat="1" ht="150" customHeight="1" hidden="1">
      <c r="A42" s="8" t="s">
        <v>310</v>
      </c>
      <c r="B42" s="9" t="s">
        <v>124</v>
      </c>
      <c r="C42" s="29" t="s">
        <v>129</v>
      </c>
      <c r="D42" s="28">
        <v>67</v>
      </c>
      <c r="E42" s="21">
        <v>3</v>
      </c>
      <c r="F42" s="29">
        <v>7134</v>
      </c>
      <c r="G42" s="27"/>
      <c r="H42" s="197"/>
      <c r="I42" s="49">
        <f>I44+I45</f>
        <v>0</v>
      </c>
      <c r="J42" s="558" t="e">
        <f>J44+J45</f>
        <v>#REF!</v>
      </c>
      <c r="K42" s="197"/>
      <c r="L42" s="197"/>
    </row>
    <row r="43" spans="1:12" s="50" customFormat="1" ht="39" customHeight="1" hidden="1">
      <c r="A43" s="12" t="s">
        <v>226</v>
      </c>
      <c r="B43" s="9" t="s">
        <v>124</v>
      </c>
      <c r="C43" s="29" t="s">
        <v>129</v>
      </c>
      <c r="D43" s="28">
        <v>67</v>
      </c>
      <c r="E43" s="21">
        <v>3</v>
      </c>
      <c r="F43" s="29">
        <v>7134</v>
      </c>
      <c r="G43" s="27">
        <v>121</v>
      </c>
      <c r="H43" s="197"/>
      <c r="I43" s="49">
        <v>0</v>
      </c>
      <c r="J43" s="556" t="e">
        <f>I43+#REF!</f>
        <v>#REF!</v>
      </c>
      <c r="K43" s="197"/>
      <c r="L43" s="197"/>
    </row>
    <row r="44" spans="1:12" s="50" customFormat="1" ht="43.5" customHeight="1" hidden="1">
      <c r="A44" s="8" t="s">
        <v>226</v>
      </c>
      <c r="B44" s="9" t="s">
        <v>124</v>
      </c>
      <c r="C44" s="29" t="s">
        <v>129</v>
      </c>
      <c r="D44" s="28">
        <v>67</v>
      </c>
      <c r="E44" s="21">
        <v>3</v>
      </c>
      <c r="F44" s="29">
        <v>7134</v>
      </c>
      <c r="G44" s="27">
        <v>120</v>
      </c>
      <c r="H44" s="197"/>
      <c r="I44" s="49">
        <v>0</v>
      </c>
      <c r="J44" s="556" t="e">
        <f>#REF!+I44</f>
        <v>#REF!</v>
      </c>
      <c r="K44" s="197"/>
      <c r="L44" s="197"/>
    </row>
    <row r="45" spans="1:12" s="50" customFormat="1" ht="56.25" customHeight="1" hidden="1">
      <c r="A45" s="12" t="s">
        <v>225</v>
      </c>
      <c r="B45" s="9" t="s">
        <v>124</v>
      </c>
      <c r="C45" s="29" t="s">
        <v>129</v>
      </c>
      <c r="D45" s="28">
        <v>67</v>
      </c>
      <c r="E45" s="21">
        <v>3</v>
      </c>
      <c r="F45" s="29">
        <v>7134</v>
      </c>
      <c r="G45" s="27">
        <v>240</v>
      </c>
      <c r="H45" s="197"/>
      <c r="I45" s="49">
        <v>0</v>
      </c>
      <c r="J45" s="556" t="e">
        <f>#REF!+I45</f>
        <v>#REF!</v>
      </c>
      <c r="K45" s="197"/>
      <c r="L45" s="197"/>
    </row>
    <row r="46" spans="1:12" s="50" customFormat="1" ht="80.25" customHeight="1" hidden="1">
      <c r="A46" s="12" t="s">
        <v>572</v>
      </c>
      <c r="B46" s="9" t="s">
        <v>124</v>
      </c>
      <c r="C46" s="29" t="s">
        <v>129</v>
      </c>
      <c r="D46" s="28" t="s">
        <v>81</v>
      </c>
      <c r="E46" s="21" t="s">
        <v>122</v>
      </c>
      <c r="F46" s="29" t="s">
        <v>544</v>
      </c>
      <c r="G46" s="27"/>
      <c r="H46" s="197">
        <f>H47</f>
        <v>0</v>
      </c>
      <c r="I46" s="49"/>
      <c r="J46" s="556"/>
      <c r="K46" s="197">
        <f>K47</f>
        <v>0</v>
      </c>
      <c r="L46" s="197">
        <f>L47</f>
        <v>0</v>
      </c>
    </row>
    <row r="47" spans="1:12" s="50" customFormat="1" ht="68.25" customHeight="1" hidden="1">
      <c r="A47" s="12" t="s">
        <v>226</v>
      </c>
      <c r="B47" s="9" t="s">
        <v>124</v>
      </c>
      <c r="C47" s="29" t="s">
        <v>129</v>
      </c>
      <c r="D47" s="28" t="s">
        <v>81</v>
      </c>
      <c r="E47" s="21" t="s">
        <v>122</v>
      </c>
      <c r="F47" s="29" t="s">
        <v>544</v>
      </c>
      <c r="G47" s="27">
        <v>120</v>
      </c>
      <c r="H47" s="197">
        <v>0</v>
      </c>
      <c r="I47" s="49"/>
      <c r="J47" s="556"/>
      <c r="K47" s="197">
        <v>0</v>
      </c>
      <c r="L47" s="197">
        <v>0</v>
      </c>
    </row>
    <row r="48" spans="1:12" s="46" customFormat="1" ht="91.5" customHeight="1">
      <c r="A48" s="182" t="s">
        <v>130</v>
      </c>
      <c r="B48" s="183" t="s">
        <v>124</v>
      </c>
      <c r="C48" s="184" t="s">
        <v>131</v>
      </c>
      <c r="D48" s="185"/>
      <c r="E48" s="186"/>
      <c r="F48" s="184"/>
      <c r="G48" s="209"/>
      <c r="H48" s="210">
        <f>H49</f>
        <v>281</v>
      </c>
      <c r="I48" s="74">
        <f>I49</f>
        <v>0</v>
      </c>
      <c r="J48" s="553" t="e">
        <f>#REF!+I48</f>
        <v>#REF!</v>
      </c>
      <c r="K48" s="210">
        <f aca="true" t="shared" si="1" ref="K48:L50">K49</f>
        <v>0</v>
      </c>
      <c r="L48" s="210">
        <f t="shared" si="1"/>
        <v>281</v>
      </c>
    </row>
    <row r="49" spans="1:12" s="46" customFormat="1" ht="39" customHeight="1">
      <c r="A49" s="144" t="s">
        <v>440</v>
      </c>
      <c r="B49" s="5" t="s">
        <v>124</v>
      </c>
      <c r="C49" s="34" t="s">
        <v>131</v>
      </c>
      <c r="D49" s="33" t="s">
        <v>81</v>
      </c>
      <c r="E49" s="59" t="s">
        <v>180</v>
      </c>
      <c r="F49" s="34" t="s">
        <v>326</v>
      </c>
      <c r="G49" s="32"/>
      <c r="H49" s="196">
        <f>H50</f>
        <v>281</v>
      </c>
      <c r="I49" s="139">
        <f>I50</f>
        <v>0</v>
      </c>
      <c r="J49" s="554" t="e">
        <f>#REF!+I49</f>
        <v>#REF!</v>
      </c>
      <c r="K49" s="196">
        <f t="shared" si="1"/>
        <v>0</v>
      </c>
      <c r="L49" s="196">
        <f t="shared" si="1"/>
        <v>281</v>
      </c>
    </row>
    <row r="50" spans="1:12" s="46" customFormat="1" ht="60.75" customHeight="1">
      <c r="A50" s="144" t="s">
        <v>414</v>
      </c>
      <c r="B50" s="5" t="s">
        <v>124</v>
      </c>
      <c r="C50" s="34" t="s">
        <v>131</v>
      </c>
      <c r="D50" s="33" t="s">
        <v>81</v>
      </c>
      <c r="E50" s="59" t="s">
        <v>122</v>
      </c>
      <c r="F50" s="34" t="s">
        <v>326</v>
      </c>
      <c r="G50" s="32"/>
      <c r="H50" s="196">
        <f>H51</f>
        <v>281</v>
      </c>
      <c r="I50" s="139">
        <f>I52+I72</f>
        <v>0</v>
      </c>
      <c r="J50" s="557" t="e">
        <f>J52+J72</f>
        <v>#REF!</v>
      </c>
      <c r="K50" s="196">
        <f t="shared" si="1"/>
        <v>0</v>
      </c>
      <c r="L50" s="196">
        <f t="shared" si="1"/>
        <v>281</v>
      </c>
    </row>
    <row r="51" spans="1:12" s="46" customFormat="1" ht="18.75">
      <c r="A51" s="8" t="s">
        <v>388</v>
      </c>
      <c r="B51" s="9" t="s">
        <v>124</v>
      </c>
      <c r="C51" s="29" t="s">
        <v>131</v>
      </c>
      <c r="D51" s="28">
        <v>67</v>
      </c>
      <c r="E51" s="21">
        <v>3</v>
      </c>
      <c r="F51" s="29" t="s">
        <v>327</v>
      </c>
      <c r="G51" s="27"/>
      <c r="H51" s="197">
        <f>H53+H73</f>
        <v>281</v>
      </c>
      <c r="I51" s="139"/>
      <c r="J51" s="557"/>
      <c r="K51" s="197">
        <f>K53+K73</f>
        <v>0</v>
      </c>
      <c r="L51" s="197">
        <f>L53+L73</f>
        <v>281</v>
      </c>
    </row>
    <row r="52" spans="1:12" s="50" customFormat="1" ht="96.75" customHeight="1">
      <c r="A52" s="8" t="s">
        <v>487</v>
      </c>
      <c r="B52" s="9" t="s">
        <v>124</v>
      </c>
      <c r="C52" s="29" t="s">
        <v>131</v>
      </c>
      <c r="D52" s="28" t="s">
        <v>81</v>
      </c>
      <c r="E52" s="21" t="s">
        <v>122</v>
      </c>
      <c r="F52" s="29" t="s">
        <v>383</v>
      </c>
      <c r="G52" s="27"/>
      <c r="H52" s="197">
        <f>H53</f>
        <v>244</v>
      </c>
      <c r="I52" s="141">
        <f>I53</f>
        <v>0</v>
      </c>
      <c r="J52" s="554" t="e">
        <f>#REF!+I52</f>
        <v>#REF!</v>
      </c>
      <c r="K52" s="197">
        <f>K53</f>
        <v>0</v>
      </c>
      <c r="L52" s="197">
        <f>L53</f>
        <v>244</v>
      </c>
    </row>
    <row r="53" spans="1:12" s="50" customFormat="1" ht="19.5">
      <c r="A53" s="8" t="s">
        <v>182</v>
      </c>
      <c r="B53" s="9" t="s">
        <v>124</v>
      </c>
      <c r="C53" s="29" t="s">
        <v>131</v>
      </c>
      <c r="D53" s="28" t="s">
        <v>81</v>
      </c>
      <c r="E53" s="21" t="s">
        <v>122</v>
      </c>
      <c r="F53" s="29" t="s">
        <v>383</v>
      </c>
      <c r="G53" s="27">
        <v>540</v>
      </c>
      <c r="H53" s="197">
        <v>244</v>
      </c>
      <c r="I53" s="141">
        <v>0</v>
      </c>
      <c r="J53" s="554" t="e">
        <f>#REF!+I53</f>
        <v>#REF!</v>
      </c>
      <c r="K53" s="197">
        <v>0</v>
      </c>
      <c r="L53" s="197">
        <f>H53+K53</f>
        <v>244</v>
      </c>
    </row>
    <row r="54" spans="1:12" s="46" customFormat="1" ht="56.25" customHeight="1" hidden="1">
      <c r="A54" s="8" t="s">
        <v>86</v>
      </c>
      <c r="B54" s="9" t="s">
        <v>124</v>
      </c>
      <c r="C54" s="29" t="s">
        <v>131</v>
      </c>
      <c r="D54" s="28" t="s">
        <v>81</v>
      </c>
      <c r="E54" s="21" t="s">
        <v>122</v>
      </c>
      <c r="F54" s="29" t="s">
        <v>87</v>
      </c>
      <c r="G54" s="27"/>
      <c r="H54" s="197"/>
      <c r="I54" s="141">
        <f>I55</f>
        <v>0</v>
      </c>
      <c r="J54" s="554" t="e">
        <f>#REF!+I54</f>
        <v>#REF!</v>
      </c>
      <c r="K54" s="197"/>
      <c r="L54" s="197"/>
    </row>
    <row r="55" spans="1:12" s="50" customFormat="1" ht="19.5" customHeight="1" hidden="1">
      <c r="A55" s="8" t="s">
        <v>182</v>
      </c>
      <c r="B55" s="9" t="s">
        <v>124</v>
      </c>
      <c r="C55" s="29" t="s">
        <v>131</v>
      </c>
      <c r="D55" s="28" t="s">
        <v>81</v>
      </c>
      <c r="E55" s="21" t="s">
        <v>122</v>
      </c>
      <c r="F55" s="29" t="s">
        <v>87</v>
      </c>
      <c r="G55" s="27">
        <v>540</v>
      </c>
      <c r="H55" s="197"/>
      <c r="I55" s="141">
        <v>0</v>
      </c>
      <c r="J55" s="554" t="e">
        <f>#REF!+I55</f>
        <v>#REF!</v>
      </c>
      <c r="K55" s="197"/>
      <c r="L55" s="197"/>
    </row>
    <row r="56" spans="1:12" s="46" customFormat="1" ht="37.5" customHeight="1" hidden="1">
      <c r="A56" s="4" t="s">
        <v>132</v>
      </c>
      <c r="B56" s="5" t="s">
        <v>124</v>
      </c>
      <c r="C56" s="34" t="s">
        <v>133</v>
      </c>
      <c r="D56" s="33"/>
      <c r="E56" s="59"/>
      <c r="F56" s="34"/>
      <c r="G56" s="47"/>
      <c r="H56" s="196"/>
      <c r="I56" s="138">
        <f>I57</f>
        <v>0</v>
      </c>
      <c r="J56" s="554" t="e">
        <f>#REF!+I56</f>
        <v>#REF!</v>
      </c>
      <c r="K56" s="196"/>
      <c r="L56" s="196"/>
    </row>
    <row r="57" spans="1:12" s="46" customFormat="1" ht="37.5" customHeight="1" hidden="1">
      <c r="A57" s="11" t="s">
        <v>390</v>
      </c>
      <c r="B57" s="5" t="s">
        <v>124</v>
      </c>
      <c r="C57" s="34" t="s">
        <v>133</v>
      </c>
      <c r="D57" s="33" t="s">
        <v>88</v>
      </c>
      <c r="E57" s="59" t="s">
        <v>180</v>
      </c>
      <c r="F57" s="34" t="s">
        <v>181</v>
      </c>
      <c r="G57" s="27"/>
      <c r="H57" s="197"/>
      <c r="I57" s="139">
        <f>I58</f>
        <v>0</v>
      </c>
      <c r="J57" s="554" t="e">
        <f>#REF!+I57</f>
        <v>#REF!</v>
      </c>
      <c r="K57" s="197"/>
      <c r="L57" s="197"/>
    </row>
    <row r="58" spans="1:12" s="46" customFormat="1" ht="19.5" customHeight="1" hidden="1">
      <c r="A58" s="11" t="s">
        <v>388</v>
      </c>
      <c r="B58" s="9" t="s">
        <v>124</v>
      </c>
      <c r="C58" s="29" t="s">
        <v>133</v>
      </c>
      <c r="D58" s="33" t="s">
        <v>88</v>
      </c>
      <c r="E58" s="59" t="s">
        <v>89</v>
      </c>
      <c r="F58" s="34" t="s">
        <v>181</v>
      </c>
      <c r="G58" s="27"/>
      <c r="H58" s="197"/>
      <c r="I58" s="139">
        <f>I59</f>
        <v>0</v>
      </c>
      <c r="J58" s="554" t="e">
        <f>#REF!+I58</f>
        <v>#REF!</v>
      </c>
      <c r="K58" s="197"/>
      <c r="L58" s="197"/>
    </row>
    <row r="59" spans="1:12" s="46" customFormat="1" ht="93.75" customHeight="1" hidden="1">
      <c r="A59" s="12" t="s">
        <v>62</v>
      </c>
      <c r="B59" s="9" t="s">
        <v>124</v>
      </c>
      <c r="C59" s="29" t="s">
        <v>133</v>
      </c>
      <c r="D59" s="28" t="s">
        <v>88</v>
      </c>
      <c r="E59" s="21" t="s">
        <v>89</v>
      </c>
      <c r="F59" s="29" t="s">
        <v>105</v>
      </c>
      <c r="G59" s="27"/>
      <c r="H59" s="197"/>
      <c r="I59" s="140">
        <f>I60</f>
        <v>0</v>
      </c>
      <c r="J59" s="554" t="e">
        <f>#REF!+I59</f>
        <v>#REF!</v>
      </c>
      <c r="K59" s="197"/>
      <c r="L59" s="197"/>
    </row>
    <row r="60" spans="1:12" s="46" customFormat="1" ht="56.25" customHeight="1" hidden="1">
      <c r="A60" s="12" t="s">
        <v>210</v>
      </c>
      <c r="B60" s="9" t="s">
        <v>124</v>
      </c>
      <c r="C60" s="29" t="s">
        <v>133</v>
      </c>
      <c r="D60" s="28" t="s">
        <v>88</v>
      </c>
      <c r="E60" s="21" t="s">
        <v>89</v>
      </c>
      <c r="F60" s="29" t="s">
        <v>105</v>
      </c>
      <c r="G60" s="27">
        <v>244</v>
      </c>
      <c r="H60" s="197"/>
      <c r="I60" s="140">
        <v>0</v>
      </c>
      <c r="J60" s="554" t="e">
        <f>#REF!+I60</f>
        <v>#REF!</v>
      </c>
      <c r="K60" s="197"/>
      <c r="L60" s="197"/>
    </row>
    <row r="61" spans="1:12" s="46" customFormat="1" ht="19.5" customHeight="1" hidden="1">
      <c r="A61" s="4" t="s">
        <v>134</v>
      </c>
      <c r="B61" s="5" t="s">
        <v>124</v>
      </c>
      <c r="C61" s="34" t="s">
        <v>135</v>
      </c>
      <c r="D61" s="33"/>
      <c r="E61" s="59"/>
      <c r="F61" s="34"/>
      <c r="G61" s="47"/>
      <c r="H61" s="196"/>
      <c r="I61" s="138">
        <f>I62</f>
        <v>0</v>
      </c>
      <c r="J61" s="554" t="e">
        <f>#REF!+I61</f>
        <v>#REF!</v>
      </c>
      <c r="K61" s="196"/>
      <c r="L61" s="196"/>
    </row>
    <row r="62" spans="1:12" s="46" customFormat="1" ht="37.5" customHeight="1" hidden="1">
      <c r="A62" s="11" t="s">
        <v>391</v>
      </c>
      <c r="B62" s="5" t="s">
        <v>124</v>
      </c>
      <c r="C62" s="34" t="s">
        <v>135</v>
      </c>
      <c r="D62" s="33" t="s">
        <v>88</v>
      </c>
      <c r="E62" s="59" t="s">
        <v>180</v>
      </c>
      <c r="F62" s="34" t="s">
        <v>181</v>
      </c>
      <c r="G62" s="27"/>
      <c r="H62" s="197"/>
      <c r="I62" s="139">
        <f>I63</f>
        <v>0</v>
      </c>
      <c r="J62" s="554" t="e">
        <f>#REF!+I62</f>
        <v>#REF!</v>
      </c>
      <c r="K62" s="197"/>
      <c r="L62" s="197"/>
    </row>
    <row r="63" spans="1:12" s="46" customFormat="1" ht="19.5" customHeight="1" hidden="1">
      <c r="A63" s="11" t="s">
        <v>388</v>
      </c>
      <c r="B63" s="5" t="s">
        <v>124</v>
      </c>
      <c r="C63" s="34" t="s">
        <v>135</v>
      </c>
      <c r="D63" s="33" t="s">
        <v>88</v>
      </c>
      <c r="E63" s="59" t="s">
        <v>89</v>
      </c>
      <c r="F63" s="34" t="s">
        <v>181</v>
      </c>
      <c r="G63" s="32"/>
      <c r="H63" s="196"/>
      <c r="I63" s="139">
        <f>I64</f>
        <v>0</v>
      </c>
      <c r="J63" s="554" t="e">
        <f>#REF!+I63</f>
        <v>#REF!</v>
      </c>
      <c r="K63" s="196"/>
      <c r="L63" s="196"/>
    </row>
    <row r="64" spans="1:12" s="46" customFormat="1" ht="112.5" customHeight="1" hidden="1">
      <c r="A64" s="12" t="s">
        <v>63</v>
      </c>
      <c r="B64" s="9" t="s">
        <v>124</v>
      </c>
      <c r="C64" s="29" t="s">
        <v>135</v>
      </c>
      <c r="D64" s="28" t="s">
        <v>88</v>
      </c>
      <c r="E64" s="21" t="s">
        <v>89</v>
      </c>
      <c r="F64" s="29" t="s">
        <v>90</v>
      </c>
      <c r="G64" s="27"/>
      <c r="H64" s="197"/>
      <c r="I64" s="140">
        <f>I65</f>
        <v>0</v>
      </c>
      <c r="J64" s="554" t="e">
        <f>#REF!+I64</f>
        <v>#REF!</v>
      </c>
      <c r="K64" s="197"/>
      <c r="L64" s="197"/>
    </row>
    <row r="65" spans="1:12" s="46" customFormat="1" ht="19.5" customHeight="1" hidden="1">
      <c r="A65" s="12" t="s">
        <v>182</v>
      </c>
      <c r="B65" s="9" t="s">
        <v>124</v>
      </c>
      <c r="C65" s="29" t="s">
        <v>135</v>
      </c>
      <c r="D65" s="28" t="s">
        <v>88</v>
      </c>
      <c r="E65" s="21" t="s">
        <v>89</v>
      </c>
      <c r="F65" s="29" t="s">
        <v>90</v>
      </c>
      <c r="G65" s="27">
        <v>540</v>
      </c>
      <c r="H65" s="197"/>
      <c r="I65" s="140">
        <v>0</v>
      </c>
      <c r="J65" s="554" t="e">
        <f>#REF!+I65</f>
        <v>#REF!</v>
      </c>
      <c r="K65" s="197"/>
      <c r="L65" s="197"/>
    </row>
    <row r="66" spans="1:12" s="46" customFormat="1" ht="19.5" customHeight="1" hidden="1">
      <c r="A66" s="4" t="s">
        <v>134</v>
      </c>
      <c r="B66" s="5" t="s">
        <v>124</v>
      </c>
      <c r="C66" s="34" t="s">
        <v>135</v>
      </c>
      <c r="D66" s="33"/>
      <c r="E66" s="59"/>
      <c r="F66" s="34"/>
      <c r="G66" s="47"/>
      <c r="H66" s="196"/>
      <c r="I66" s="138">
        <f>I67</f>
        <v>0</v>
      </c>
      <c r="J66" s="554" t="e">
        <f>#REF!+I66</f>
        <v>#REF!</v>
      </c>
      <c r="K66" s="196"/>
      <c r="L66" s="196"/>
    </row>
    <row r="67" spans="1:12" s="46" customFormat="1" ht="37.5" customHeight="1" hidden="1">
      <c r="A67" s="11" t="s">
        <v>392</v>
      </c>
      <c r="B67" s="5" t="s">
        <v>124</v>
      </c>
      <c r="C67" s="34" t="s">
        <v>135</v>
      </c>
      <c r="D67" s="33" t="s">
        <v>88</v>
      </c>
      <c r="E67" s="59" t="s">
        <v>180</v>
      </c>
      <c r="F67" s="34" t="s">
        <v>181</v>
      </c>
      <c r="G67" s="27"/>
      <c r="H67" s="197"/>
      <c r="I67" s="139">
        <f>I68</f>
        <v>0</v>
      </c>
      <c r="J67" s="554" t="e">
        <f>#REF!+I67</f>
        <v>#REF!</v>
      </c>
      <c r="K67" s="197"/>
      <c r="L67" s="197"/>
    </row>
    <row r="68" spans="1:12" s="46" customFormat="1" ht="19.5" customHeight="1" hidden="1">
      <c r="A68" s="11" t="s">
        <v>388</v>
      </c>
      <c r="B68" s="9" t="s">
        <v>124</v>
      </c>
      <c r="C68" s="29" t="s">
        <v>135</v>
      </c>
      <c r="D68" s="33" t="s">
        <v>88</v>
      </c>
      <c r="E68" s="59" t="s">
        <v>89</v>
      </c>
      <c r="F68" s="34" t="s">
        <v>181</v>
      </c>
      <c r="G68" s="27"/>
      <c r="H68" s="197"/>
      <c r="I68" s="139">
        <f>I69</f>
        <v>0</v>
      </c>
      <c r="J68" s="554" t="e">
        <f>#REF!+I68</f>
        <v>#REF!</v>
      </c>
      <c r="K68" s="197"/>
      <c r="L68" s="197"/>
    </row>
    <row r="69" spans="1:12" s="46" customFormat="1" ht="75" customHeight="1" hidden="1">
      <c r="A69" s="12" t="s">
        <v>220</v>
      </c>
      <c r="B69" s="9" t="s">
        <v>124</v>
      </c>
      <c r="C69" s="29" t="s">
        <v>135</v>
      </c>
      <c r="D69" s="28" t="s">
        <v>88</v>
      </c>
      <c r="E69" s="21" t="s">
        <v>89</v>
      </c>
      <c r="F69" s="29" t="s">
        <v>84</v>
      </c>
      <c r="G69" s="27"/>
      <c r="H69" s="197"/>
      <c r="I69" s="140">
        <f>I70</f>
        <v>0</v>
      </c>
      <c r="J69" s="554" t="e">
        <f>#REF!+I69</f>
        <v>#REF!</v>
      </c>
      <c r="K69" s="197"/>
      <c r="L69" s="197"/>
    </row>
    <row r="70" spans="1:12" s="46" customFormat="1" ht="19.5" customHeight="1" hidden="1">
      <c r="A70" s="12" t="s">
        <v>219</v>
      </c>
      <c r="B70" s="9" t="s">
        <v>124</v>
      </c>
      <c r="C70" s="29" t="s">
        <v>135</v>
      </c>
      <c r="D70" s="28" t="s">
        <v>88</v>
      </c>
      <c r="E70" s="21" t="s">
        <v>89</v>
      </c>
      <c r="F70" s="29" t="s">
        <v>84</v>
      </c>
      <c r="G70" s="27">
        <v>870</v>
      </c>
      <c r="H70" s="197"/>
      <c r="I70" s="140">
        <v>0</v>
      </c>
      <c r="J70" s="554" t="e">
        <f>#REF!+I70</f>
        <v>#REF!</v>
      </c>
      <c r="K70" s="197"/>
      <c r="L70" s="197"/>
    </row>
    <row r="71" spans="1:12" s="46" customFormat="1" ht="19.5" customHeight="1" hidden="1">
      <c r="A71" s="8" t="s">
        <v>182</v>
      </c>
      <c r="B71" s="9" t="s">
        <v>124</v>
      </c>
      <c r="C71" s="29" t="s">
        <v>131</v>
      </c>
      <c r="D71" s="28" t="s">
        <v>81</v>
      </c>
      <c r="E71" s="21" t="s">
        <v>122</v>
      </c>
      <c r="F71" s="29" t="s">
        <v>327</v>
      </c>
      <c r="G71" s="27"/>
      <c r="H71" s="197"/>
      <c r="I71" s="140"/>
      <c r="J71" s="554"/>
      <c r="K71" s="197"/>
      <c r="L71" s="197"/>
    </row>
    <row r="72" spans="1:12" s="46" customFormat="1" ht="120" customHeight="1">
      <c r="A72" s="8" t="s">
        <v>486</v>
      </c>
      <c r="B72" s="9" t="s">
        <v>124</v>
      </c>
      <c r="C72" s="29" t="s">
        <v>131</v>
      </c>
      <c r="D72" s="28" t="s">
        <v>81</v>
      </c>
      <c r="E72" s="21" t="s">
        <v>122</v>
      </c>
      <c r="F72" s="29" t="s">
        <v>422</v>
      </c>
      <c r="G72" s="27"/>
      <c r="H72" s="197">
        <f>H73</f>
        <v>37</v>
      </c>
      <c r="I72" s="141">
        <f>I73</f>
        <v>0</v>
      </c>
      <c r="J72" s="554" t="e">
        <f>#REF!+I72</f>
        <v>#REF!</v>
      </c>
      <c r="K72" s="197">
        <f>K73</f>
        <v>0</v>
      </c>
      <c r="L72" s="197">
        <f>L73</f>
        <v>37</v>
      </c>
    </row>
    <row r="73" spans="1:12" s="46" customFormat="1" ht="25.5" customHeight="1">
      <c r="A73" s="8" t="s">
        <v>182</v>
      </c>
      <c r="B73" s="9" t="s">
        <v>124</v>
      </c>
      <c r="C73" s="29" t="s">
        <v>131</v>
      </c>
      <c r="D73" s="28" t="s">
        <v>81</v>
      </c>
      <c r="E73" s="21" t="s">
        <v>122</v>
      </c>
      <c r="F73" s="29" t="s">
        <v>422</v>
      </c>
      <c r="G73" s="27">
        <v>540</v>
      </c>
      <c r="H73" s="197">
        <v>37</v>
      </c>
      <c r="I73" s="141">
        <v>0</v>
      </c>
      <c r="J73" s="554" t="e">
        <f>#REF!+I73</f>
        <v>#REF!</v>
      </c>
      <c r="K73" s="197">
        <v>0</v>
      </c>
      <c r="L73" s="197">
        <f>H73+K73</f>
        <v>37</v>
      </c>
    </row>
    <row r="74" spans="1:12" s="46" customFormat="1" ht="25.5" customHeight="1">
      <c r="A74" s="182" t="s">
        <v>134</v>
      </c>
      <c r="B74" s="183" t="s">
        <v>124</v>
      </c>
      <c r="C74" s="184" t="s">
        <v>135</v>
      </c>
      <c r="D74" s="185"/>
      <c r="E74" s="186"/>
      <c r="F74" s="184"/>
      <c r="G74" s="187"/>
      <c r="H74" s="210">
        <f>H75</f>
        <v>15</v>
      </c>
      <c r="I74" s="141"/>
      <c r="J74" s="554"/>
      <c r="K74" s="210">
        <f>K75</f>
        <v>0</v>
      </c>
      <c r="L74" s="210">
        <f>L75</f>
        <v>15</v>
      </c>
    </row>
    <row r="75" spans="1:12" s="46" customFormat="1" ht="42.75" customHeight="1">
      <c r="A75" s="144" t="s">
        <v>393</v>
      </c>
      <c r="B75" s="126" t="s">
        <v>124</v>
      </c>
      <c r="C75" s="127" t="s">
        <v>135</v>
      </c>
      <c r="D75" s="148" t="s">
        <v>88</v>
      </c>
      <c r="E75" s="151" t="s">
        <v>180</v>
      </c>
      <c r="F75" s="127" t="s">
        <v>326</v>
      </c>
      <c r="G75" s="145"/>
      <c r="H75" s="199">
        <f>H76</f>
        <v>15</v>
      </c>
      <c r="I75" s="141"/>
      <c r="J75" s="554"/>
      <c r="K75" s="199">
        <f>K76</f>
        <v>0</v>
      </c>
      <c r="L75" s="199">
        <f>L76</f>
        <v>15</v>
      </c>
    </row>
    <row r="76" spans="1:12" s="46" customFormat="1" ht="25.5" customHeight="1">
      <c r="A76" s="144" t="s">
        <v>388</v>
      </c>
      <c r="B76" s="126" t="s">
        <v>124</v>
      </c>
      <c r="C76" s="127" t="s">
        <v>135</v>
      </c>
      <c r="D76" s="148" t="s">
        <v>88</v>
      </c>
      <c r="E76" s="151" t="s">
        <v>89</v>
      </c>
      <c r="F76" s="127" t="s">
        <v>326</v>
      </c>
      <c r="G76" s="145"/>
      <c r="H76" s="199">
        <f>H79</f>
        <v>15</v>
      </c>
      <c r="I76" s="141"/>
      <c r="J76" s="554"/>
      <c r="K76" s="199">
        <f>K77+K79</f>
        <v>0</v>
      </c>
      <c r="L76" s="199">
        <f>L77+L79</f>
        <v>15</v>
      </c>
    </row>
    <row r="77" spans="1:12" s="46" customFormat="1" ht="66" customHeight="1" hidden="1">
      <c r="A77" s="8" t="s">
        <v>565</v>
      </c>
      <c r="B77" s="9" t="s">
        <v>124</v>
      </c>
      <c r="C77" s="29" t="s">
        <v>135</v>
      </c>
      <c r="D77" s="28" t="s">
        <v>88</v>
      </c>
      <c r="E77" s="21" t="s">
        <v>89</v>
      </c>
      <c r="F77" s="129" t="s">
        <v>538</v>
      </c>
      <c r="G77" s="27"/>
      <c r="H77" s="197">
        <f>H78</f>
        <v>0</v>
      </c>
      <c r="I77" s="141"/>
      <c r="J77" s="554"/>
      <c r="K77" s="197">
        <f>K78</f>
        <v>0</v>
      </c>
      <c r="L77" s="197">
        <f>L78</f>
        <v>0</v>
      </c>
    </row>
    <row r="78" spans="1:12" s="46" customFormat="1" ht="25.5" customHeight="1" hidden="1">
      <c r="A78" s="8" t="s">
        <v>219</v>
      </c>
      <c r="B78" s="9" t="s">
        <v>124</v>
      </c>
      <c r="C78" s="29" t="s">
        <v>135</v>
      </c>
      <c r="D78" s="28" t="s">
        <v>88</v>
      </c>
      <c r="E78" s="21" t="s">
        <v>89</v>
      </c>
      <c r="F78" s="129" t="s">
        <v>538</v>
      </c>
      <c r="G78" s="27">
        <v>870</v>
      </c>
      <c r="H78" s="197">
        <v>0</v>
      </c>
      <c r="I78" s="141"/>
      <c r="J78" s="554"/>
      <c r="K78" s="197">
        <v>0</v>
      </c>
      <c r="L78" s="197">
        <f>H78+K78</f>
        <v>0</v>
      </c>
    </row>
    <row r="79" spans="1:12" s="46" customFormat="1" ht="66" customHeight="1">
      <c r="A79" s="8" t="s">
        <v>565</v>
      </c>
      <c r="B79" s="9" t="s">
        <v>124</v>
      </c>
      <c r="C79" s="29" t="s">
        <v>135</v>
      </c>
      <c r="D79" s="28" t="s">
        <v>88</v>
      </c>
      <c r="E79" s="21" t="s">
        <v>89</v>
      </c>
      <c r="F79" s="129" t="s">
        <v>578</v>
      </c>
      <c r="G79" s="27"/>
      <c r="H79" s="197">
        <f>H80</f>
        <v>15</v>
      </c>
      <c r="I79" s="141"/>
      <c r="J79" s="554"/>
      <c r="K79" s="197">
        <f>K80</f>
        <v>0</v>
      </c>
      <c r="L79" s="197">
        <f>L80</f>
        <v>15</v>
      </c>
    </row>
    <row r="80" spans="1:12" s="46" customFormat="1" ht="25.5" customHeight="1">
      <c r="A80" s="8" t="s">
        <v>219</v>
      </c>
      <c r="B80" s="9" t="s">
        <v>124</v>
      </c>
      <c r="C80" s="29" t="s">
        <v>135</v>
      </c>
      <c r="D80" s="28" t="s">
        <v>88</v>
      </c>
      <c r="E80" s="21" t="s">
        <v>89</v>
      </c>
      <c r="F80" s="129" t="s">
        <v>578</v>
      </c>
      <c r="G80" s="27">
        <v>870</v>
      </c>
      <c r="H80" s="197">
        <v>15</v>
      </c>
      <c r="I80" s="141"/>
      <c r="J80" s="554"/>
      <c r="K80" s="197">
        <v>0</v>
      </c>
      <c r="L80" s="197">
        <f>H80+K80</f>
        <v>15</v>
      </c>
    </row>
    <row r="81" spans="1:14" s="46" customFormat="1" ht="37.5">
      <c r="A81" s="182" t="s">
        <v>136</v>
      </c>
      <c r="B81" s="183" t="s">
        <v>124</v>
      </c>
      <c r="C81" s="184">
        <v>13</v>
      </c>
      <c r="D81" s="185"/>
      <c r="E81" s="186"/>
      <c r="F81" s="184"/>
      <c r="G81" s="209"/>
      <c r="H81" s="210">
        <f>H101+H106+H110+H116</f>
        <v>1056</v>
      </c>
      <c r="I81" s="74">
        <f>I82+I88+I93+I97+I101+I116</f>
        <v>80</v>
      </c>
      <c r="J81" s="559" t="e">
        <f>J82+J88+J93+J97+J101+J116</f>
        <v>#REF!</v>
      </c>
      <c r="K81" s="210">
        <f>K110+K101+K116+K106</f>
        <v>0</v>
      </c>
      <c r="L81" s="210">
        <f>L101+L106+L110+L116</f>
        <v>1056</v>
      </c>
      <c r="N81" s="171"/>
    </row>
    <row r="82" spans="1:12" s="53" customFormat="1" ht="93.75" customHeight="1" hidden="1">
      <c r="A82" s="82" t="s">
        <v>106</v>
      </c>
      <c r="B82" s="5" t="s">
        <v>124</v>
      </c>
      <c r="C82" s="34">
        <v>13</v>
      </c>
      <c r="D82" s="33" t="s">
        <v>124</v>
      </c>
      <c r="E82" s="59" t="s">
        <v>180</v>
      </c>
      <c r="F82" s="34" t="s">
        <v>181</v>
      </c>
      <c r="G82" s="64"/>
      <c r="H82" s="197"/>
      <c r="I82" s="48">
        <f>I83</f>
        <v>0</v>
      </c>
      <c r="J82" s="556" t="e">
        <f>#REF!+I82</f>
        <v>#REF!</v>
      </c>
      <c r="K82" s="197"/>
      <c r="L82" s="197"/>
    </row>
    <row r="83" spans="1:12" s="46" customFormat="1" ht="56.25" customHeight="1" hidden="1">
      <c r="A83" s="82" t="s">
        <v>107</v>
      </c>
      <c r="B83" s="5" t="s">
        <v>124</v>
      </c>
      <c r="C83" s="34">
        <v>13</v>
      </c>
      <c r="D83" s="33" t="s">
        <v>124</v>
      </c>
      <c r="E83" s="59" t="s">
        <v>120</v>
      </c>
      <c r="F83" s="34" t="s">
        <v>181</v>
      </c>
      <c r="G83" s="32"/>
      <c r="H83" s="196"/>
      <c r="I83" s="48">
        <f>I84+I86</f>
        <v>0</v>
      </c>
      <c r="J83" s="556" t="e">
        <f>#REF!+I83</f>
        <v>#REF!</v>
      </c>
      <c r="K83" s="196"/>
      <c r="L83" s="196"/>
    </row>
    <row r="84" spans="1:12" s="54" customFormat="1" ht="56.25" customHeight="1" hidden="1">
      <c r="A84" s="134" t="s">
        <v>108</v>
      </c>
      <c r="B84" s="9" t="s">
        <v>124</v>
      </c>
      <c r="C84" s="29">
        <v>13</v>
      </c>
      <c r="D84" s="28" t="s">
        <v>124</v>
      </c>
      <c r="E84" s="21" t="s">
        <v>120</v>
      </c>
      <c r="F84" s="29" t="s">
        <v>109</v>
      </c>
      <c r="G84" s="64"/>
      <c r="H84" s="197"/>
      <c r="I84" s="49">
        <f>I85</f>
        <v>0</v>
      </c>
      <c r="J84" s="556" t="e">
        <f>#REF!+I84</f>
        <v>#REF!</v>
      </c>
      <c r="K84" s="197"/>
      <c r="L84" s="197"/>
    </row>
    <row r="85" spans="1:12" s="54" customFormat="1" ht="56.25" customHeight="1" hidden="1">
      <c r="A85" s="12" t="s">
        <v>210</v>
      </c>
      <c r="B85" s="9" t="s">
        <v>124</v>
      </c>
      <c r="C85" s="29">
        <v>13</v>
      </c>
      <c r="D85" s="28" t="s">
        <v>124</v>
      </c>
      <c r="E85" s="21" t="s">
        <v>120</v>
      </c>
      <c r="F85" s="29" t="s">
        <v>109</v>
      </c>
      <c r="G85" s="27">
        <v>244</v>
      </c>
      <c r="H85" s="197"/>
      <c r="I85" s="49">
        <v>0</v>
      </c>
      <c r="J85" s="556" t="e">
        <f>#REF!+I85</f>
        <v>#REF!</v>
      </c>
      <c r="K85" s="197"/>
      <c r="L85" s="197"/>
    </row>
    <row r="86" spans="1:12" s="54" customFormat="1" ht="281.25" customHeight="1" hidden="1">
      <c r="A86" s="133" t="s">
        <v>72</v>
      </c>
      <c r="B86" s="9" t="s">
        <v>124</v>
      </c>
      <c r="C86" s="29">
        <v>13</v>
      </c>
      <c r="D86" s="28" t="s">
        <v>146</v>
      </c>
      <c r="E86" s="21" t="s">
        <v>178</v>
      </c>
      <c r="F86" s="29" t="s">
        <v>73</v>
      </c>
      <c r="G86" s="64"/>
      <c r="H86" s="197"/>
      <c r="I86" s="49">
        <f>I87</f>
        <v>0</v>
      </c>
      <c r="J86" s="556" t="e">
        <f>#REF!+I86</f>
        <v>#REF!</v>
      </c>
      <c r="K86" s="197"/>
      <c r="L86" s="197"/>
    </row>
    <row r="87" spans="1:12" s="54" customFormat="1" ht="19.5" customHeight="1" hidden="1">
      <c r="A87" s="12" t="s">
        <v>182</v>
      </c>
      <c r="B87" s="9" t="s">
        <v>124</v>
      </c>
      <c r="C87" s="29">
        <v>13</v>
      </c>
      <c r="D87" s="28" t="s">
        <v>146</v>
      </c>
      <c r="E87" s="21" t="s">
        <v>178</v>
      </c>
      <c r="F87" s="29" t="s">
        <v>73</v>
      </c>
      <c r="G87" s="27" t="s">
        <v>183</v>
      </c>
      <c r="H87" s="197"/>
      <c r="I87" s="49">
        <v>0</v>
      </c>
      <c r="J87" s="556" t="e">
        <f>#REF!+I87</f>
        <v>#REF!</v>
      </c>
      <c r="K87" s="197"/>
      <c r="L87" s="197"/>
    </row>
    <row r="88" spans="1:12" s="46" customFormat="1" ht="63.75" customHeight="1" hidden="1">
      <c r="A88" s="82" t="s">
        <v>25</v>
      </c>
      <c r="B88" s="5" t="s">
        <v>124</v>
      </c>
      <c r="C88" s="34">
        <v>13</v>
      </c>
      <c r="D88" s="33" t="s">
        <v>131</v>
      </c>
      <c r="E88" s="59" t="s">
        <v>180</v>
      </c>
      <c r="F88" s="34" t="s">
        <v>326</v>
      </c>
      <c r="G88" s="64"/>
      <c r="H88" s="197"/>
      <c r="I88" s="48">
        <f>I89</f>
        <v>0</v>
      </c>
      <c r="J88" s="556" t="e">
        <f>#REF!+I88</f>
        <v>#REF!</v>
      </c>
      <c r="K88" s="197"/>
      <c r="L88" s="197"/>
    </row>
    <row r="89" spans="1:12" s="46" customFormat="1" ht="56.25" customHeight="1" hidden="1">
      <c r="A89" s="82" t="s">
        <v>110</v>
      </c>
      <c r="B89" s="5" t="s">
        <v>124</v>
      </c>
      <c r="C89" s="34">
        <v>13</v>
      </c>
      <c r="D89" s="33" t="s">
        <v>131</v>
      </c>
      <c r="E89" s="59" t="s">
        <v>120</v>
      </c>
      <c r="F89" s="34" t="s">
        <v>326</v>
      </c>
      <c r="G89" s="32"/>
      <c r="H89" s="196"/>
      <c r="I89" s="48">
        <f>I91</f>
        <v>0</v>
      </c>
      <c r="J89" s="556" t="e">
        <f>#REF!+I89</f>
        <v>#REF!</v>
      </c>
      <c r="K89" s="196"/>
      <c r="L89" s="196"/>
    </row>
    <row r="90" spans="1:12" s="46" customFormat="1" ht="37.5" customHeight="1" hidden="1">
      <c r="A90" s="132" t="s">
        <v>349</v>
      </c>
      <c r="B90" s="5" t="s">
        <v>124</v>
      </c>
      <c r="C90" s="34">
        <v>13</v>
      </c>
      <c r="D90" s="33"/>
      <c r="E90" s="59"/>
      <c r="F90" s="34" t="s">
        <v>327</v>
      </c>
      <c r="G90" s="32"/>
      <c r="H90" s="196"/>
      <c r="I90" s="48"/>
      <c r="J90" s="556"/>
      <c r="K90" s="196"/>
      <c r="L90" s="196"/>
    </row>
    <row r="91" spans="1:12" s="50" customFormat="1" ht="58.5" customHeight="1" hidden="1">
      <c r="A91" s="134" t="s">
        <v>111</v>
      </c>
      <c r="B91" s="9" t="s">
        <v>124</v>
      </c>
      <c r="C91" s="29">
        <v>13</v>
      </c>
      <c r="D91" s="28" t="s">
        <v>131</v>
      </c>
      <c r="E91" s="21" t="s">
        <v>120</v>
      </c>
      <c r="F91" s="29" t="s">
        <v>334</v>
      </c>
      <c r="G91" s="64"/>
      <c r="H91" s="197"/>
      <c r="I91" s="49">
        <f>I92</f>
        <v>0</v>
      </c>
      <c r="J91" s="556" t="e">
        <f>#REF!+I91</f>
        <v>#REF!</v>
      </c>
      <c r="K91" s="197"/>
      <c r="L91" s="197"/>
    </row>
    <row r="92" spans="1:12" s="50" customFormat="1" ht="56.25" customHeight="1" hidden="1">
      <c r="A92" s="12" t="s">
        <v>225</v>
      </c>
      <c r="B92" s="9" t="s">
        <v>124</v>
      </c>
      <c r="C92" s="29">
        <v>13</v>
      </c>
      <c r="D92" s="28" t="s">
        <v>131</v>
      </c>
      <c r="E92" s="21" t="s">
        <v>120</v>
      </c>
      <c r="F92" s="29" t="s">
        <v>334</v>
      </c>
      <c r="G92" s="27">
        <v>240</v>
      </c>
      <c r="H92" s="197"/>
      <c r="I92" s="49">
        <v>0</v>
      </c>
      <c r="J92" s="556" t="e">
        <f>#REF!+I92</f>
        <v>#REF!</v>
      </c>
      <c r="K92" s="197"/>
      <c r="L92" s="197"/>
    </row>
    <row r="93" spans="1:12" s="50" customFormat="1" ht="59.25" customHeight="1" hidden="1">
      <c r="A93" s="82" t="s">
        <v>26</v>
      </c>
      <c r="B93" s="5" t="s">
        <v>124</v>
      </c>
      <c r="C93" s="34">
        <v>13</v>
      </c>
      <c r="D93" s="33" t="s">
        <v>133</v>
      </c>
      <c r="E93" s="59" t="s">
        <v>180</v>
      </c>
      <c r="F93" s="34" t="s">
        <v>181</v>
      </c>
      <c r="G93" s="64"/>
      <c r="H93" s="197"/>
      <c r="I93" s="48">
        <f>I94</f>
        <v>0</v>
      </c>
      <c r="J93" s="556" t="e">
        <f>#REF!+I93</f>
        <v>#REF!</v>
      </c>
      <c r="K93" s="197"/>
      <c r="L93" s="197"/>
    </row>
    <row r="94" spans="1:12" s="50" customFormat="1" ht="56.25" customHeight="1" hidden="1">
      <c r="A94" s="82" t="s">
        <v>112</v>
      </c>
      <c r="B94" s="5" t="s">
        <v>124</v>
      </c>
      <c r="C94" s="34">
        <v>13</v>
      </c>
      <c r="D94" s="33" t="s">
        <v>133</v>
      </c>
      <c r="E94" s="59" t="s">
        <v>120</v>
      </c>
      <c r="F94" s="34" t="s">
        <v>181</v>
      </c>
      <c r="G94" s="32"/>
      <c r="H94" s="196"/>
      <c r="I94" s="48">
        <f>I95</f>
        <v>0</v>
      </c>
      <c r="J94" s="556" t="e">
        <f>#REF!+I94</f>
        <v>#REF!</v>
      </c>
      <c r="K94" s="196"/>
      <c r="L94" s="196"/>
    </row>
    <row r="95" spans="1:12" s="50" customFormat="1" ht="81" customHeight="1" hidden="1">
      <c r="A95" s="134" t="s">
        <v>113</v>
      </c>
      <c r="B95" s="9" t="s">
        <v>124</v>
      </c>
      <c r="C95" s="29">
        <v>13</v>
      </c>
      <c r="D95" s="28" t="s">
        <v>133</v>
      </c>
      <c r="E95" s="21" t="s">
        <v>120</v>
      </c>
      <c r="F95" s="29" t="s">
        <v>75</v>
      </c>
      <c r="G95" s="64"/>
      <c r="H95" s="197"/>
      <c r="I95" s="49">
        <f>I96</f>
        <v>0</v>
      </c>
      <c r="J95" s="556" t="e">
        <f>#REF!+I95</f>
        <v>#REF!</v>
      </c>
      <c r="K95" s="197"/>
      <c r="L95" s="197"/>
    </row>
    <row r="96" spans="1:12" s="50" customFormat="1" ht="56.25" customHeight="1" hidden="1">
      <c r="A96" s="12" t="s">
        <v>225</v>
      </c>
      <c r="B96" s="9" t="s">
        <v>124</v>
      </c>
      <c r="C96" s="29">
        <v>13</v>
      </c>
      <c r="D96" s="28" t="s">
        <v>133</v>
      </c>
      <c r="E96" s="21" t="s">
        <v>120</v>
      </c>
      <c r="F96" s="29" t="s">
        <v>75</v>
      </c>
      <c r="G96" s="27">
        <v>240</v>
      </c>
      <c r="H96" s="197"/>
      <c r="I96" s="49">
        <v>0</v>
      </c>
      <c r="J96" s="556" t="e">
        <f>#REF!+I96</f>
        <v>#REF!</v>
      </c>
      <c r="K96" s="197"/>
      <c r="L96" s="197"/>
    </row>
    <row r="97" spans="1:12" s="50" customFormat="1" ht="81.75" customHeight="1" hidden="1">
      <c r="A97" s="82" t="s">
        <v>573</v>
      </c>
      <c r="B97" s="5" t="s">
        <v>124</v>
      </c>
      <c r="C97" s="34">
        <v>13</v>
      </c>
      <c r="D97" s="33" t="s">
        <v>146</v>
      </c>
      <c r="E97" s="59" t="s">
        <v>180</v>
      </c>
      <c r="F97" s="34" t="s">
        <v>181</v>
      </c>
      <c r="G97" s="64"/>
      <c r="H97" s="197"/>
      <c r="I97" s="48">
        <f>I98</f>
        <v>0</v>
      </c>
      <c r="J97" s="556" t="e">
        <f>#REF!+I97</f>
        <v>#REF!</v>
      </c>
      <c r="K97" s="197"/>
      <c r="L97" s="197"/>
    </row>
    <row r="98" spans="1:12" s="50" customFormat="1" ht="75" customHeight="1" hidden="1">
      <c r="A98" s="82" t="s">
        <v>114</v>
      </c>
      <c r="B98" s="5" t="s">
        <v>124</v>
      </c>
      <c r="C98" s="34">
        <v>13</v>
      </c>
      <c r="D98" s="33" t="s">
        <v>146</v>
      </c>
      <c r="E98" s="59" t="s">
        <v>120</v>
      </c>
      <c r="F98" s="34" t="s">
        <v>181</v>
      </c>
      <c r="G98" s="32"/>
      <c r="H98" s="196"/>
      <c r="I98" s="48">
        <f>I99</f>
        <v>0</v>
      </c>
      <c r="J98" s="556" t="e">
        <f>#REF!+I98</f>
        <v>#REF!</v>
      </c>
      <c r="K98" s="196"/>
      <c r="L98" s="196"/>
    </row>
    <row r="99" spans="1:12" s="50" customFormat="1" ht="112.5" customHeight="1" hidden="1">
      <c r="A99" s="134" t="s">
        <v>115</v>
      </c>
      <c r="B99" s="9" t="s">
        <v>124</v>
      </c>
      <c r="C99" s="29">
        <v>13</v>
      </c>
      <c r="D99" s="28" t="s">
        <v>146</v>
      </c>
      <c r="E99" s="21" t="s">
        <v>120</v>
      </c>
      <c r="F99" s="29" t="s">
        <v>209</v>
      </c>
      <c r="G99" s="64"/>
      <c r="H99" s="197"/>
      <c r="I99" s="49">
        <f>I100</f>
        <v>0</v>
      </c>
      <c r="J99" s="556" t="e">
        <f>#REF!+I99</f>
        <v>#REF!</v>
      </c>
      <c r="K99" s="197"/>
      <c r="L99" s="197"/>
    </row>
    <row r="100" spans="1:12" s="50" customFormat="1" ht="56.25" customHeight="1" hidden="1">
      <c r="A100" s="12" t="s">
        <v>225</v>
      </c>
      <c r="B100" s="9" t="s">
        <v>124</v>
      </c>
      <c r="C100" s="29">
        <v>13</v>
      </c>
      <c r="D100" s="28" t="s">
        <v>146</v>
      </c>
      <c r="E100" s="21" t="s">
        <v>120</v>
      </c>
      <c r="F100" s="29" t="s">
        <v>209</v>
      </c>
      <c r="G100" s="27">
        <v>240</v>
      </c>
      <c r="H100" s="197"/>
      <c r="I100" s="49">
        <v>0</v>
      </c>
      <c r="J100" s="556" t="e">
        <f>#REF!+I100</f>
        <v>#REF!</v>
      </c>
      <c r="K100" s="197"/>
      <c r="L100" s="197"/>
    </row>
    <row r="101" spans="1:12" s="50" customFormat="1" ht="122.25" customHeight="1">
      <c r="A101" s="150" t="s">
        <v>406</v>
      </c>
      <c r="B101" s="126" t="s">
        <v>124</v>
      </c>
      <c r="C101" s="127">
        <v>13</v>
      </c>
      <c r="D101" s="148" t="s">
        <v>139</v>
      </c>
      <c r="E101" s="151" t="s">
        <v>180</v>
      </c>
      <c r="F101" s="127" t="s">
        <v>326</v>
      </c>
      <c r="G101" s="155"/>
      <c r="H101" s="199">
        <f>H103</f>
        <v>30</v>
      </c>
      <c r="I101" s="139">
        <f>I102</f>
        <v>20</v>
      </c>
      <c r="J101" s="554" t="e">
        <f>#REF!+I101</f>
        <v>#REF!</v>
      </c>
      <c r="K101" s="199">
        <f>K103</f>
        <v>0</v>
      </c>
      <c r="L101" s="199">
        <f>L103</f>
        <v>30</v>
      </c>
    </row>
    <row r="102" spans="1:12" s="50" customFormat="1" ht="39" customHeight="1" hidden="1">
      <c r="A102" s="82"/>
      <c r="B102" s="5" t="s">
        <v>124</v>
      </c>
      <c r="C102" s="34">
        <v>13</v>
      </c>
      <c r="D102" s="33" t="s">
        <v>139</v>
      </c>
      <c r="E102" s="59" t="s">
        <v>180</v>
      </c>
      <c r="F102" s="34" t="s">
        <v>326</v>
      </c>
      <c r="G102" s="32"/>
      <c r="H102" s="196"/>
      <c r="I102" s="139">
        <f>I104</f>
        <v>20</v>
      </c>
      <c r="J102" s="554" t="e">
        <f>#REF!+I102</f>
        <v>#REF!</v>
      </c>
      <c r="K102" s="196"/>
      <c r="L102" s="196"/>
    </row>
    <row r="103" spans="1:12" s="50" customFormat="1" ht="66" customHeight="1">
      <c r="A103" s="132" t="s">
        <v>452</v>
      </c>
      <c r="B103" s="5" t="s">
        <v>124</v>
      </c>
      <c r="C103" s="34">
        <v>13</v>
      </c>
      <c r="D103" s="33" t="s">
        <v>139</v>
      </c>
      <c r="E103" s="59" t="s">
        <v>180</v>
      </c>
      <c r="F103" s="34" t="s">
        <v>327</v>
      </c>
      <c r="G103" s="32"/>
      <c r="H103" s="196">
        <f>H104</f>
        <v>30</v>
      </c>
      <c r="I103" s="139"/>
      <c r="J103" s="554"/>
      <c r="K103" s="196">
        <f>K104</f>
        <v>0</v>
      </c>
      <c r="L103" s="196">
        <f>L104</f>
        <v>30</v>
      </c>
    </row>
    <row r="104" spans="1:12" s="50" customFormat="1" ht="65.25" customHeight="1">
      <c r="A104" s="134" t="s">
        <v>376</v>
      </c>
      <c r="B104" s="9" t="s">
        <v>124</v>
      </c>
      <c r="C104" s="29">
        <v>13</v>
      </c>
      <c r="D104" s="28" t="s">
        <v>139</v>
      </c>
      <c r="E104" s="21" t="s">
        <v>180</v>
      </c>
      <c r="F104" s="29" t="s">
        <v>479</v>
      </c>
      <c r="G104" s="64"/>
      <c r="H104" s="197">
        <f>H105</f>
        <v>30</v>
      </c>
      <c r="I104" s="140">
        <f>I105</f>
        <v>20</v>
      </c>
      <c r="J104" s="554" t="e">
        <f>#REF!+I104</f>
        <v>#REF!</v>
      </c>
      <c r="K104" s="197">
        <f>K105</f>
        <v>0</v>
      </c>
      <c r="L104" s="197">
        <f>L105</f>
        <v>30</v>
      </c>
    </row>
    <row r="105" spans="1:12" s="50" customFormat="1" ht="71.25" customHeight="1">
      <c r="A105" s="12" t="s">
        <v>225</v>
      </c>
      <c r="B105" s="9" t="s">
        <v>124</v>
      </c>
      <c r="C105" s="29">
        <v>13</v>
      </c>
      <c r="D105" s="28" t="s">
        <v>139</v>
      </c>
      <c r="E105" s="21" t="s">
        <v>180</v>
      </c>
      <c r="F105" s="29" t="s">
        <v>479</v>
      </c>
      <c r="G105" s="27">
        <v>240</v>
      </c>
      <c r="H105" s="197">
        <v>30</v>
      </c>
      <c r="I105" s="140">
        <v>20</v>
      </c>
      <c r="J105" s="554" t="e">
        <f>#REF!+I105</f>
        <v>#REF!</v>
      </c>
      <c r="K105" s="197">
        <v>0</v>
      </c>
      <c r="L105" s="197">
        <f>H105+K105</f>
        <v>30</v>
      </c>
    </row>
    <row r="106" spans="1:12" s="50" customFormat="1" ht="151.5" customHeight="1">
      <c r="A106" s="11" t="s">
        <v>516</v>
      </c>
      <c r="B106" s="5" t="s">
        <v>124</v>
      </c>
      <c r="C106" s="34" t="s">
        <v>74</v>
      </c>
      <c r="D106" s="33" t="s">
        <v>74</v>
      </c>
      <c r="E106" s="59" t="s">
        <v>180</v>
      </c>
      <c r="F106" s="34" t="s">
        <v>326</v>
      </c>
      <c r="G106" s="32"/>
      <c r="H106" s="196">
        <f>H107</f>
        <v>38</v>
      </c>
      <c r="I106" s="140"/>
      <c r="J106" s="554"/>
      <c r="K106" s="196">
        <f aca="true" t="shared" si="2" ref="K106:L108">K107</f>
        <v>0</v>
      </c>
      <c r="L106" s="196">
        <f t="shared" si="2"/>
        <v>38</v>
      </c>
    </row>
    <row r="107" spans="1:12" s="50" customFormat="1" ht="62.25" customHeight="1">
      <c r="A107" s="11" t="s">
        <v>518</v>
      </c>
      <c r="B107" s="5" t="s">
        <v>124</v>
      </c>
      <c r="C107" s="34" t="s">
        <v>74</v>
      </c>
      <c r="D107" s="33" t="s">
        <v>74</v>
      </c>
      <c r="E107" s="59" t="s">
        <v>180</v>
      </c>
      <c r="F107" s="34" t="s">
        <v>327</v>
      </c>
      <c r="G107" s="32"/>
      <c r="H107" s="196">
        <f>H108</f>
        <v>38</v>
      </c>
      <c r="I107" s="140"/>
      <c r="J107" s="554"/>
      <c r="K107" s="196">
        <f t="shared" si="2"/>
        <v>0</v>
      </c>
      <c r="L107" s="196">
        <f t="shared" si="2"/>
        <v>38</v>
      </c>
    </row>
    <row r="108" spans="1:12" s="50" customFormat="1" ht="69" customHeight="1">
      <c r="A108" s="12" t="s">
        <v>519</v>
      </c>
      <c r="B108" s="9" t="s">
        <v>124</v>
      </c>
      <c r="C108" s="29" t="s">
        <v>74</v>
      </c>
      <c r="D108" s="28" t="s">
        <v>74</v>
      </c>
      <c r="E108" s="21" t="s">
        <v>180</v>
      </c>
      <c r="F108" s="29" t="s">
        <v>517</v>
      </c>
      <c r="G108" s="27"/>
      <c r="H108" s="197">
        <f>H109</f>
        <v>38</v>
      </c>
      <c r="I108" s="140"/>
      <c r="J108" s="554"/>
      <c r="K108" s="197">
        <f t="shared" si="2"/>
        <v>0</v>
      </c>
      <c r="L108" s="197">
        <f t="shared" si="2"/>
        <v>38</v>
      </c>
    </row>
    <row r="109" spans="1:12" s="50" customFormat="1" ht="56.25" customHeight="1">
      <c r="A109" s="12" t="s">
        <v>225</v>
      </c>
      <c r="B109" s="9" t="s">
        <v>124</v>
      </c>
      <c r="C109" s="29" t="s">
        <v>74</v>
      </c>
      <c r="D109" s="28" t="s">
        <v>74</v>
      </c>
      <c r="E109" s="21" t="s">
        <v>180</v>
      </c>
      <c r="F109" s="29" t="s">
        <v>517</v>
      </c>
      <c r="G109" s="27">
        <v>240</v>
      </c>
      <c r="H109" s="197">
        <v>38</v>
      </c>
      <c r="I109" s="140"/>
      <c r="J109" s="554"/>
      <c r="K109" s="197">
        <v>0</v>
      </c>
      <c r="L109" s="197">
        <f>H109+K109</f>
        <v>38</v>
      </c>
    </row>
    <row r="110" spans="1:12" s="50" customFormat="1" ht="36.75" customHeight="1">
      <c r="A110" s="144" t="s">
        <v>440</v>
      </c>
      <c r="B110" s="126" t="s">
        <v>124</v>
      </c>
      <c r="C110" s="127" t="s">
        <v>74</v>
      </c>
      <c r="D110" s="148">
        <v>67</v>
      </c>
      <c r="E110" s="151" t="s">
        <v>180</v>
      </c>
      <c r="F110" s="127" t="s">
        <v>326</v>
      </c>
      <c r="G110" s="145"/>
      <c r="H110" s="199">
        <f>H111</f>
        <v>493.9</v>
      </c>
      <c r="I110" s="49"/>
      <c r="J110" s="556"/>
      <c r="K110" s="199">
        <f aca="true" t="shared" si="3" ref="K110:L112">K111</f>
        <v>0</v>
      </c>
      <c r="L110" s="199">
        <f t="shared" si="3"/>
        <v>493.9</v>
      </c>
    </row>
    <row r="111" spans="1:12" s="50" customFormat="1" ht="56.25">
      <c r="A111" s="144" t="s">
        <v>414</v>
      </c>
      <c r="B111" s="128" t="s">
        <v>124</v>
      </c>
      <c r="C111" s="129" t="s">
        <v>74</v>
      </c>
      <c r="D111" s="147">
        <v>67</v>
      </c>
      <c r="E111" s="81">
        <v>3</v>
      </c>
      <c r="F111" s="129" t="s">
        <v>326</v>
      </c>
      <c r="G111" s="77"/>
      <c r="H111" s="200">
        <f>H112</f>
        <v>493.9</v>
      </c>
      <c r="I111" s="49"/>
      <c r="J111" s="556"/>
      <c r="K111" s="200">
        <f t="shared" si="3"/>
        <v>0</v>
      </c>
      <c r="L111" s="200">
        <f t="shared" si="3"/>
        <v>493.9</v>
      </c>
    </row>
    <row r="112" spans="1:12" s="50" customFormat="1" ht="19.5">
      <c r="A112" s="144" t="s">
        <v>388</v>
      </c>
      <c r="B112" s="128" t="s">
        <v>124</v>
      </c>
      <c r="C112" s="129" t="s">
        <v>74</v>
      </c>
      <c r="D112" s="147">
        <v>67</v>
      </c>
      <c r="E112" s="81">
        <v>3</v>
      </c>
      <c r="F112" s="129" t="s">
        <v>327</v>
      </c>
      <c r="G112" s="77"/>
      <c r="H112" s="200">
        <f>H113</f>
        <v>493.9</v>
      </c>
      <c r="I112" s="49"/>
      <c r="J112" s="556"/>
      <c r="K112" s="200">
        <f t="shared" si="3"/>
        <v>0</v>
      </c>
      <c r="L112" s="200">
        <f t="shared" si="3"/>
        <v>493.9</v>
      </c>
    </row>
    <row r="113" spans="1:12" s="50" customFormat="1" ht="135" customHeight="1">
      <c r="A113" s="78" t="s">
        <v>488</v>
      </c>
      <c r="B113" s="128" t="s">
        <v>124</v>
      </c>
      <c r="C113" s="129" t="s">
        <v>74</v>
      </c>
      <c r="D113" s="147" t="s">
        <v>81</v>
      </c>
      <c r="E113" s="81" t="s">
        <v>122</v>
      </c>
      <c r="F113" s="129" t="s">
        <v>400</v>
      </c>
      <c r="G113" s="77"/>
      <c r="H113" s="200">
        <f>H114+H115</f>
        <v>493.9</v>
      </c>
      <c r="I113" s="49"/>
      <c r="J113" s="556"/>
      <c r="K113" s="200">
        <f>K114+K115</f>
        <v>0</v>
      </c>
      <c r="L113" s="200">
        <f>L114+L115</f>
        <v>493.9</v>
      </c>
    </row>
    <row r="114" spans="1:12" s="50" customFormat="1" ht="62.25" customHeight="1">
      <c r="A114" s="78" t="s">
        <v>226</v>
      </c>
      <c r="B114" s="128" t="s">
        <v>124</v>
      </c>
      <c r="C114" s="129" t="s">
        <v>74</v>
      </c>
      <c r="D114" s="147" t="s">
        <v>81</v>
      </c>
      <c r="E114" s="81" t="s">
        <v>122</v>
      </c>
      <c r="F114" s="129" t="s">
        <v>400</v>
      </c>
      <c r="G114" s="77">
        <v>120</v>
      </c>
      <c r="H114" s="200">
        <v>493</v>
      </c>
      <c r="I114" s="49"/>
      <c r="J114" s="556"/>
      <c r="K114" s="200">
        <v>0</v>
      </c>
      <c r="L114" s="200">
        <f>H114+K114</f>
        <v>493</v>
      </c>
    </row>
    <row r="115" spans="1:12" s="50" customFormat="1" ht="60.75" customHeight="1">
      <c r="A115" s="80" t="s">
        <v>225</v>
      </c>
      <c r="B115" s="128" t="s">
        <v>124</v>
      </c>
      <c r="C115" s="129" t="s">
        <v>74</v>
      </c>
      <c r="D115" s="147">
        <v>67</v>
      </c>
      <c r="E115" s="81">
        <v>3</v>
      </c>
      <c r="F115" s="129" t="s">
        <v>400</v>
      </c>
      <c r="G115" s="77">
        <v>240</v>
      </c>
      <c r="H115" s="200">
        <v>0.9</v>
      </c>
      <c r="I115" s="49"/>
      <c r="J115" s="556"/>
      <c r="K115" s="200">
        <v>0</v>
      </c>
      <c r="L115" s="200">
        <f>H115+K115</f>
        <v>0.9</v>
      </c>
    </row>
    <row r="116" spans="1:12" s="46" customFormat="1" ht="42.75" customHeight="1">
      <c r="A116" s="146" t="s">
        <v>393</v>
      </c>
      <c r="B116" s="126" t="s">
        <v>124</v>
      </c>
      <c r="C116" s="127">
        <v>13</v>
      </c>
      <c r="D116" s="148" t="s">
        <v>88</v>
      </c>
      <c r="E116" s="151" t="s">
        <v>180</v>
      </c>
      <c r="F116" s="127" t="s">
        <v>326</v>
      </c>
      <c r="G116" s="77"/>
      <c r="H116" s="199">
        <f>H117</f>
        <v>494.1</v>
      </c>
      <c r="I116" s="139">
        <f>I117</f>
        <v>60</v>
      </c>
      <c r="J116" s="554" t="e">
        <f>#REF!+I116</f>
        <v>#REF!</v>
      </c>
      <c r="K116" s="199">
        <f aca="true" t="shared" si="4" ref="K116:L118">K117</f>
        <v>0</v>
      </c>
      <c r="L116" s="199">
        <f t="shared" si="4"/>
        <v>494.1</v>
      </c>
    </row>
    <row r="117" spans="1:12" s="46" customFormat="1" ht="18.75">
      <c r="A117" s="11" t="s">
        <v>388</v>
      </c>
      <c r="B117" s="5" t="s">
        <v>124</v>
      </c>
      <c r="C117" s="34">
        <v>13</v>
      </c>
      <c r="D117" s="33" t="s">
        <v>88</v>
      </c>
      <c r="E117" s="59" t="s">
        <v>89</v>
      </c>
      <c r="F117" s="34" t="s">
        <v>326</v>
      </c>
      <c r="G117" s="32"/>
      <c r="H117" s="196">
        <f>H118</f>
        <v>494.1</v>
      </c>
      <c r="I117" s="139">
        <f>I119+I136</f>
        <v>60</v>
      </c>
      <c r="J117" s="557" t="e">
        <f>J119+J136</f>
        <v>#REF!</v>
      </c>
      <c r="K117" s="196">
        <f t="shared" si="4"/>
        <v>0</v>
      </c>
      <c r="L117" s="196">
        <f t="shared" si="4"/>
        <v>494.1</v>
      </c>
    </row>
    <row r="118" spans="1:12" s="46" customFormat="1" ht="18.75">
      <c r="A118" s="11" t="s">
        <v>387</v>
      </c>
      <c r="B118" s="5" t="s">
        <v>124</v>
      </c>
      <c r="C118" s="34">
        <v>13</v>
      </c>
      <c r="D118" s="33" t="s">
        <v>88</v>
      </c>
      <c r="E118" s="59" t="s">
        <v>89</v>
      </c>
      <c r="F118" s="34" t="s">
        <v>327</v>
      </c>
      <c r="G118" s="32"/>
      <c r="H118" s="196">
        <f>H119</f>
        <v>494.1</v>
      </c>
      <c r="I118" s="139"/>
      <c r="J118" s="557"/>
      <c r="K118" s="196">
        <f t="shared" si="4"/>
        <v>0</v>
      </c>
      <c r="L118" s="196">
        <f t="shared" si="4"/>
        <v>494.1</v>
      </c>
    </row>
    <row r="119" spans="1:12" s="54" customFormat="1" ht="41.25" customHeight="1">
      <c r="A119" s="12" t="s">
        <v>378</v>
      </c>
      <c r="B119" s="28" t="s">
        <v>124</v>
      </c>
      <c r="C119" s="29">
        <v>13</v>
      </c>
      <c r="D119" s="28" t="s">
        <v>88</v>
      </c>
      <c r="E119" s="21" t="s">
        <v>89</v>
      </c>
      <c r="F119" s="29" t="s">
        <v>428</v>
      </c>
      <c r="G119" s="27"/>
      <c r="H119" s="197">
        <f>H120+H121</f>
        <v>494.1</v>
      </c>
      <c r="I119" s="140">
        <f>I120</f>
        <v>60</v>
      </c>
      <c r="J119" s="554" t="e">
        <f>#REF!+I119</f>
        <v>#REF!</v>
      </c>
      <c r="K119" s="197">
        <f>K120+K121</f>
        <v>0</v>
      </c>
      <c r="L119" s="197">
        <f>L120+L121</f>
        <v>494.1</v>
      </c>
    </row>
    <row r="120" spans="1:12" s="54" customFormat="1" ht="65.25" customHeight="1">
      <c r="A120" s="12" t="s">
        <v>225</v>
      </c>
      <c r="B120" s="28" t="s">
        <v>124</v>
      </c>
      <c r="C120" s="29">
        <v>13</v>
      </c>
      <c r="D120" s="28" t="s">
        <v>88</v>
      </c>
      <c r="E120" s="21" t="s">
        <v>89</v>
      </c>
      <c r="F120" s="29" t="s">
        <v>428</v>
      </c>
      <c r="G120" s="27">
        <v>240</v>
      </c>
      <c r="H120" s="197">
        <v>460</v>
      </c>
      <c r="I120" s="140">
        <v>60</v>
      </c>
      <c r="J120" s="554" t="e">
        <f>#REF!+I120</f>
        <v>#REF!</v>
      </c>
      <c r="K120" s="200">
        <v>0</v>
      </c>
      <c r="L120" s="197">
        <f>H120+K120</f>
        <v>460</v>
      </c>
    </row>
    <row r="121" spans="1:12" s="54" customFormat="1" ht="38.25" customHeight="1">
      <c r="A121" s="12" t="s">
        <v>429</v>
      </c>
      <c r="B121" s="28" t="s">
        <v>124</v>
      </c>
      <c r="C121" s="29">
        <v>13</v>
      </c>
      <c r="D121" s="28" t="s">
        <v>88</v>
      </c>
      <c r="E121" s="21" t="s">
        <v>89</v>
      </c>
      <c r="F121" s="29" t="s">
        <v>428</v>
      </c>
      <c r="G121" s="27">
        <v>850</v>
      </c>
      <c r="H121" s="197">
        <v>34.1</v>
      </c>
      <c r="I121" s="49"/>
      <c r="J121" s="556"/>
      <c r="K121" s="197">
        <v>0</v>
      </c>
      <c r="L121" s="197">
        <f>H121+K121</f>
        <v>34.1</v>
      </c>
    </row>
    <row r="122" spans="1:12" s="54" customFormat="1" ht="56.25" customHeight="1" hidden="1">
      <c r="A122" s="12"/>
      <c r="B122" s="28" t="s">
        <v>124</v>
      </c>
      <c r="C122" s="29">
        <v>13</v>
      </c>
      <c r="D122" s="28"/>
      <c r="E122" s="21"/>
      <c r="F122" s="29"/>
      <c r="G122" s="27"/>
      <c r="H122" s="197"/>
      <c r="I122" s="49"/>
      <c r="J122" s="556"/>
      <c r="K122" s="197"/>
      <c r="L122" s="197"/>
    </row>
    <row r="123" spans="1:12" s="54" customFormat="1" ht="75" customHeight="1" hidden="1">
      <c r="A123" s="12"/>
      <c r="B123" s="28" t="s">
        <v>124</v>
      </c>
      <c r="C123" s="29">
        <v>13</v>
      </c>
      <c r="D123" s="28"/>
      <c r="E123" s="21"/>
      <c r="F123" s="29"/>
      <c r="G123" s="27"/>
      <c r="H123" s="197"/>
      <c r="I123" s="49"/>
      <c r="J123" s="556"/>
      <c r="K123" s="197"/>
      <c r="L123" s="197"/>
    </row>
    <row r="124" spans="1:12" s="54" customFormat="1" ht="56.25" customHeight="1" hidden="1">
      <c r="A124" s="12"/>
      <c r="B124" s="28" t="s">
        <v>124</v>
      </c>
      <c r="C124" s="29">
        <v>13</v>
      </c>
      <c r="D124" s="28"/>
      <c r="E124" s="21"/>
      <c r="F124" s="29"/>
      <c r="G124" s="27"/>
      <c r="H124" s="197"/>
      <c r="I124" s="49"/>
      <c r="J124" s="556"/>
      <c r="K124" s="197"/>
      <c r="L124" s="197"/>
    </row>
    <row r="125" spans="1:12" s="54" customFormat="1" ht="112.5" customHeight="1" hidden="1">
      <c r="A125" s="12"/>
      <c r="B125" s="28" t="s">
        <v>124</v>
      </c>
      <c r="C125" s="29">
        <v>13</v>
      </c>
      <c r="D125" s="28"/>
      <c r="E125" s="21"/>
      <c r="F125" s="29"/>
      <c r="G125" s="27"/>
      <c r="H125" s="197"/>
      <c r="I125" s="49"/>
      <c r="J125" s="556"/>
      <c r="K125" s="197"/>
      <c r="L125" s="197"/>
    </row>
    <row r="126" spans="1:12" s="54" customFormat="1" ht="19.5" customHeight="1" hidden="1">
      <c r="A126" s="12"/>
      <c r="B126" s="28" t="s">
        <v>124</v>
      </c>
      <c r="C126" s="29">
        <v>13</v>
      </c>
      <c r="D126" s="28"/>
      <c r="E126" s="21"/>
      <c r="F126" s="29"/>
      <c r="G126" s="27"/>
      <c r="H126" s="197"/>
      <c r="I126" s="49"/>
      <c r="J126" s="556"/>
      <c r="K126" s="197"/>
      <c r="L126" s="197"/>
    </row>
    <row r="127" spans="1:12" s="54" customFormat="1" ht="112.5" customHeight="1" hidden="1">
      <c r="A127" s="12"/>
      <c r="B127" s="28" t="s">
        <v>124</v>
      </c>
      <c r="C127" s="29">
        <v>13</v>
      </c>
      <c r="D127" s="28"/>
      <c r="E127" s="21"/>
      <c r="F127" s="29"/>
      <c r="G127" s="27"/>
      <c r="H127" s="197"/>
      <c r="I127" s="49"/>
      <c r="J127" s="556"/>
      <c r="K127" s="197"/>
      <c r="L127" s="197"/>
    </row>
    <row r="128" spans="1:12" s="54" customFormat="1" ht="19.5" customHeight="1" hidden="1">
      <c r="A128" s="12"/>
      <c r="B128" s="28" t="s">
        <v>124</v>
      </c>
      <c r="C128" s="29">
        <v>13</v>
      </c>
      <c r="D128" s="28"/>
      <c r="E128" s="21"/>
      <c r="F128" s="29"/>
      <c r="G128" s="27"/>
      <c r="H128" s="197"/>
      <c r="I128" s="49"/>
      <c r="J128" s="556"/>
      <c r="K128" s="197"/>
      <c r="L128" s="197"/>
    </row>
    <row r="129" spans="1:12" s="54" customFormat="1" ht="131.25" customHeight="1" hidden="1">
      <c r="A129" s="12"/>
      <c r="B129" s="28" t="s">
        <v>124</v>
      </c>
      <c r="C129" s="29">
        <v>13</v>
      </c>
      <c r="D129" s="28"/>
      <c r="E129" s="21"/>
      <c r="F129" s="29"/>
      <c r="G129" s="27"/>
      <c r="H129" s="197"/>
      <c r="I129" s="49"/>
      <c r="J129" s="556"/>
      <c r="K129" s="197"/>
      <c r="L129" s="197"/>
    </row>
    <row r="130" spans="1:12" s="54" customFormat="1" ht="19.5" customHeight="1" hidden="1">
      <c r="A130" s="12"/>
      <c r="B130" s="28" t="s">
        <v>124</v>
      </c>
      <c r="C130" s="29">
        <v>13</v>
      </c>
      <c r="D130" s="28"/>
      <c r="E130" s="21"/>
      <c r="F130" s="29"/>
      <c r="G130" s="27"/>
      <c r="H130" s="197"/>
      <c r="I130" s="49"/>
      <c r="J130" s="556"/>
      <c r="K130" s="197"/>
      <c r="L130" s="197"/>
    </row>
    <row r="131" spans="1:12" s="54" customFormat="1" ht="93.75" customHeight="1" hidden="1">
      <c r="A131" s="12"/>
      <c r="B131" s="28" t="s">
        <v>124</v>
      </c>
      <c r="C131" s="29">
        <v>13</v>
      </c>
      <c r="D131" s="28"/>
      <c r="E131" s="21"/>
      <c r="F131" s="29"/>
      <c r="G131" s="27"/>
      <c r="H131" s="197"/>
      <c r="I131" s="49"/>
      <c r="J131" s="556"/>
      <c r="K131" s="197"/>
      <c r="L131" s="197"/>
    </row>
    <row r="132" spans="1:12" s="54" customFormat="1" ht="19.5" customHeight="1" hidden="1">
      <c r="A132" s="12"/>
      <c r="B132" s="28" t="s">
        <v>124</v>
      </c>
      <c r="C132" s="29">
        <v>13</v>
      </c>
      <c r="D132" s="28"/>
      <c r="E132" s="21"/>
      <c r="F132" s="29"/>
      <c r="G132" s="27"/>
      <c r="H132" s="197"/>
      <c r="I132" s="49"/>
      <c r="J132" s="556"/>
      <c r="K132" s="197"/>
      <c r="L132" s="197"/>
    </row>
    <row r="133" spans="1:12" s="54" customFormat="1" ht="93.75" customHeight="1" hidden="1">
      <c r="A133" s="12"/>
      <c r="B133" s="28" t="s">
        <v>124</v>
      </c>
      <c r="C133" s="29">
        <v>13</v>
      </c>
      <c r="D133" s="28"/>
      <c r="E133" s="21"/>
      <c r="F133" s="29"/>
      <c r="G133" s="27"/>
      <c r="H133" s="197"/>
      <c r="I133" s="49"/>
      <c r="J133" s="556"/>
      <c r="K133" s="197"/>
      <c r="L133" s="197"/>
    </row>
    <row r="134" spans="1:12" s="54" customFormat="1" ht="19.5" customHeight="1" hidden="1">
      <c r="A134" s="12"/>
      <c r="B134" s="28" t="s">
        <v>124</v>
      </c>
      <c r="C134" s="29">
        <v>13</v>
      </c>
      <c r="D134" s="28"/>
      <c r="E134" s="21"/>
      <c r="F134" s="29"/>
      <c r="G134" s="27"/>
      <c r="H134" s="197"/>
      <c r="I134" s="49"/>
      <c r="J134" s="556"/>
      <c r="K134" s="197"/>
      <c r="L134" s="197"/>
    </row>
    <row r="135" spans="1:12" s="54" customFormat="1" ht="19.5" customHeight="1" hidden="1">
      <c r="A135" s="11"/>
      <c r="B135" s="28" t="s">
        <v>124</v>
      </c>
      <c r="C135" s="29">
        <v>13</v>
      </c>
      <c r="D135" s="28"/>
      <c r="E135" s="21"/>
      <c r="F135" s="29"/>
      <c r="G135" s="27"/>
      <c r="H135" s="197"/>
      <c r="I135" s="140"/>
      <c r="J135" s="554"/>
      <c r="K135" s="197"/>
      <c r="L135" s="197"/>
    </row>
    <row r="136" spans="1:12" s="54" customFormat="1" ht="47.25" customHeight="1" hidden="1">
      <c r="A136" s="12"/>
      <c r="B136" s="28" t="s">
        <v>124</v>
      </c>
      <c r="C136" s="29" t="s">
        <v>74</v>
      </c>
      <c r="D136" s="28"/>
      <c r="E136" s="21"/>
      <c r="F136" s="29"/>
      <c r="G136" s="27"/>
      <c r="H136" s="197"/>
      <c r="I136" s="140"/>
      <c r="J136" s="554"/>
      <c r="K136" s="197"/>
      <c r="L136" s="197"/>
    </row>
    <row r="137" spans="1:12" s="54" customFormat="1" ht="30" customHeight="1" hidden="1">
      <c r="A137" s="12"/>
      <c r="B137" s="28" t="s">
        <v>124</v>
      </c>
      <c r="C137" s="29" t="s">
        <v>74</v>
      </c>
      <c r="D137" s="28"/>
      <c r="E137" s="21"/>
      <c r="F137" s="29"/>
      <c r="G137" s="27"/>
      <c r="H137" s="197"/>
      <c r="I137" s="140"/>
      <c r="J137" s="554"/>
      <c r="K137" s="197"/>
      <c r="L137" s="197"/>
    </row>
    <row r="138" spans="1:12" s="54" customFormat="1" ht="20.25" customHeight="1" hidden="1">
      <c r="A138" s="80"/>
      <c r="B138" s="147" t="s">
        <v>124</v>
      </c>
      <c r="C138" s="129" t="s">
        <v>74</v>
      </c>
      <c r="D138" s="147"/>
      <c r="E138" s="81"/>
      <c r="F138" s="129"/>
      <c r="G138" s="77"/>
      <c r="H138" s="200"/>
      <c r="I138" s="140"/>
      <c r="J138" s="554"/>
      <c r="K138" s="200"/>
      <c r="L138" s="200"/>
    </row>
    <row r="139" spans="1:12" s="54" customFormat="1" ht="19.5">
      <c r="A139" s="213" t="s">
        <v>59</v>
      </c>
      <c r="B139" s="176" t="s">
        <v>154</v>
      </c>
      <c r="C139" s="178" t="s">
        <v>125</v>
      </c>
      <c r="D139" s="176"/>
      <c r="E139" s="177"/>
      <c r="F139" s="178"/>
      <c r="G139" s="214"/>
      <c r="H139" s="212">
        <f aca="true" t="shared" si="5" ref="H139:H144">H140</f>
        <v>137.1</v>
      </c>
      <c r="I139" s="75">
        <f aca="true" t="shared" si="6" ref="I139:I144">I140</f>
        <v>0</v>
      </c>
      <c r="J139" s="552" t="e">
        <f>#REF!+I139</f>
        <v>#REF!</v>
      </c>
      <c r="K139" s="212">
        <f aca="true" t="shared" si="7" ref="K139:L144">K140</f>
        <v>0</v>
      </c>
      <c r="L139" s="212">
        <f t="shared" si="7"/>
        <v>137.1</v>
      </c>
    </row>
    <row r="140" spans="1:12" s="54" customFormat="1" ht="39.75" customHeight="1">
      <c r="A140" s="215" t="s">
        <v>60</v>
      </c>
      <c r="B140" s="185" t="s">
        <v>154</v>
      </c>
      <c r="C140" s="184" t="s">
        <v>127</v>
      </c>
      <c r="D140" s="185"/>
      <c r="E140" s="186"/>
      <c r="F140" s="184"/>
      <c r="G140" s="187"/>
      <c r="H140" s="210">
        <f t="shared" si="5"/>
        <v>137.1</v>
      </c>
      <c r="I140" s="48">
        <f t="shared" si="6"/>
        <v>0</v>
      </c>
      <c r="J140" s="556" t="e">
        <f>#REF!+I140</f>
        <v>#REF!</v>
      </c>
      <c r="K140" s="210">
        <f t="shared" si="7"/>
        <v>0</v>
      </c>
      <c r="L140" s="210">
        <f t="shared" si="7"/>
        <v>137.1</v>
      </c>
    </row>
    <row r="141" spans="1:12" s="54" customFormat="1" ht="53.25" customHeight="1">
      <c r="A141" s="160" t="s">
        <v>393</v>
      </c>
      <c r="B141" s="148" t="s">
        <v>154</v>
      </c>
      <c r="C141" s="127" t="s">
        <v>127</v>
      </c>
      <c r="D141" s="148" t="s">
        <v>88</v>
      </c>
      <c r="E141" s="151" t="s">
        <v>180</v>
      </c>
      <c r="F141" s="127" t="s">
        <v>326</v>
      </c>
      <c r="G141" s="145"/>
      <c r="H141" s="199">
        <f t="shared" si="5"/>
        <v>137.1</v>
      </c>
      <c r="I141" s="48">
        <f t="shared" si="6"/>
        <v>0</v>
      </c>
      <c r="J141" s="556" t="e">
        <f>#REF!+I141</f>
        <v>#REF!</v>
      </c>
      <c r="K141" s="199">
        <f t="shared" si="7"/>
        <v>0</v>
      </c>
      <c r="L141" s="199">
        <f t="shared" si="7"/>
        <v>137.1</v>
      </c>
    </row>
    <row r="142" spans="1:12" s="54" customFormat="1" ht="24.75" customHeight="1">
      <c r="A142" s="160" t="s">
        <v>388</v>
      </c>
      <c r="B142" s="147" t="s">
        <v>154</v>
      </c>
      <c r="C142" s="129" t="s">
        <v>127</v>
      </c>
      <c r="D142" s="147" t="s">
        <v>88</v>
      </c>
      <c r="E142" s="81" t="s">
        <v>89</v>
      </c>
      <c r="F142" s="129" t="s">
        <v>326</v>
      </c>
      <c r="G142" s="77"/>
      <c r="H142" s="200">
        <f t="shared" si="5"/>
        <v>137.1</v>
      </c>
      <c r="I142" s="49">
        <f>I144</f>
        <v>0</v>
      </c>
      <c r="J142" s="556" t="e">
        <f>#REF!+I142</f>
        <v>#REF!</v>
      </c>
      <c r="K142" s="200">
        <f t="shared" si="7"/>
        <v>0</v>
      </c>
      <c r="L142" s="200">
        <f t="shared" si="7"/>
        <v>137.1</v>
      </c>
    </row>
    <row r="143" spans="1:12" s="54" customFormat="1" ht="24.75" customHeight="1">
      <c r="A143" s="160" t="s">
        <v>388</v>
      </c>
      <c r="B143" s="147" t="s">
        <v>154</v>
      </c>
      <c r="C143" s="129" t="s">
        <v>127</v>
      </c>
      <c r="D143" s="147" t="s">
        <v>88</v>
      </c>
      <c r="E143" s="81" t="s">
        <v>89</v>
      </c>
      <c r="F143" s="129" t="s">
        <v>327</v>
      </c>
      <c r="G143" s="77"/>
      <c r="H143" s="200">
        <f t="shared" si="5"/>
        <v>137.1</v>
      </c>
      <c r="I143" s="49"/>
      <c r="J143" s="556"/>
      <c r="K143" s="200">
        <f t="shared" si="7"/>
        <v>0</v>
      </c>
      <c r="L143" s="200">
        <f t="shared" si="7"/>
        <v>137.1</v>
      </c>
    </row>
    <row r="144" spans="1:12" s="54" customFormat="1" ht="66" customHeight="1">
      <c r="A144" s="111" t="s">
        <v>574</v>
      </c>
      <c r="B144" s="147" t="s">
        <v>154</v>
      </c>
      <c r="C144" s="129" t="s">
        <v>127</v>
      </c>
      <c r="D144" s="147" t="s">
        <v>88</v>
      </c>
      <c r="E144" s="81" t="s">
        <v>89</v>
      </c>
      <c r="F144" s="129" t="s">
        <v>399</v>
      </c>
      <c r="G144" s="77"/>
      <c r="H144" s="200">
        <f t="shared" si="5"/>
        <v>137.1</v>
      </c>
      <c r="I144" s="49">
        <f t="shared" si="6"/>
        <v>0</v>
      </c>
      <c r="J144" s="556" t="e">
        <f>#REF!+I144</f>
        <v>#REF!</v>
      </c>
      <c r="K144" s="200">
        <f t="shared" si="7"/>
        <v>0</v>
      </c>
      <c r="L144" s="200">
        <f t="shared" si="7"/>
        <v>137.1</v>
      </c>
    </row>
    <row r="145" spans="1:12" s="54" customFormat="1" ht="63" customHeight="1">
      <c r="A145" s="161" t="s">
        <v>226</v>
      </c>
      <c r="B145" s="147" t="s">
        <v>154</v>
      </c>
      <c r="C145" s="129" t="s">
        <v>127</v>
      </c>
      <c r="D145" s="147" t="s">
        <v>88</v>
      </c>
      <c r="E145" s="81" t="s">
        <v>89</v>
      </c>
      <c r="F145" s="129" t="s">
        <v>399</v>
      </c>
      <c r="G145" s="77">
        <v>120</v>
      </c>
      <c r="H145" s="200">
        <v>137.1</v>
      </c>
      <c r="I145" s="49">
        <v>0</v>
      </c>
      <c r="J145" s="556" t="e">
        <f>#REF!+I145</f>
        <v>#REF!</v>
      </c>
      <c r="K145" s="200">
        <v>0</v>
      </c>
      <c r="L145" s="200">
        <f>H145+K145</f>
        <v>137.1</v>
      </c>
    </row>
    <row r="146" spans="1:12" s="46" customFormat="1" ht="80.25" customHeight="1">
      <c r="A146" s="192" t="s">
        <v>137</v>
      </c>
      <c r="B146" s="211" t="s">
        <v>127</v>
      </c>
      <c r="C146" s="178" t="s">
        <v>125</v>
      </c>
      <c r="D146" s="176"/>
      <c r="E146" s="177"/>
      <c r="F146" s="178"/>
      <c r="G146" s="179"/>
      <c r="H146" s="212">
        <f>H147+H164</f>
        <v>135</v>
      </c>
      <c r="I146" s="67">
        <f>I147+I164</f>
        <v>0</v>
      </c>
      <c r="J146" s="552" t="e">
        <f>#REF!+I146</f>
        <v>#REF!</v>
      </c>
      <c r="K146" s="212">
        <f>K147+K164</f>
        <v>0</v>
      </c>
      <c r="L146" s="212">
        <f>L147+L164</f>
        <v>135</v>
      </c>
    </row>
    <row r="147" spans="1:12" s="54" customFormat="1" ht="82.5" customHeight="1">
      <c r="A147" s="188" t="s">
        <v>138</v>
      </c>
      <c r="B147" s="185" t="s">
        <v>127</v>
      </c>
      <c r="C147" s="184" t="s">
        <v>139</v>
      </c>
      <c r="D147" s="185" t="s">
        <v>125</v>
      </c>
      <c r="E147" s="186" t="s">
        <v>180</v>
      </c>
      <c r="F147" s="184" t="s">
        <v>326</v>
      </c>
      <c r="G147" s="190"/>
      <c r="H147" s="216">
        <f>H148</f>
        <v>50</v>
      </c>
      <c r="I147" s="69">
        <f>I148+I155+I159</f>
        <v>0</v>
      </c>
      <c r="J147" s="553" t="e">
        <f>#REF!+I147</f>
        <v>#REF!</v>
      </c>
      <c r="K147" s="216">
        <f>K148</f>
        <v>52.5</v>
      </c>
      <c r="L147" s="216">
        <f>L148</f>
        <v>102.5</v>
      </c>
    </row>
    <row r="148" spans="1:12" s="54" customFormat="1" ht="138.75" customHeight="1">
      <c r="A148" s="150" t="s">
        <v>570</v>
      </c>
      <c r="B148" s="148" t="s">
        <v>127</v>
      </c>
      <c r="C148" s="127" t="s">
        <v>139</v>
      </c>
      <c r="D148" s="148" t="s">
        <v>135</v>
      </c>
      <c r="E148" s="151" t="s">
        <v>180</v>
      </c>
      <c r="F148" s="127" t="s">
        <v>326</v>
      </c>
      <c r="G148" s="157"/>
      <c r="H148" s="217">
        <f>H149+H155</f>
        <v>50</v>
      </c>
      <c r="I148" s="139">
        <f>I149</f>
        <v>0</v>
      </c>
      <c r="J148" s="554" t="e">
        <f>#REF!+I148</f>
        <v>#REF!</v>
      </c>
      <c r="K148" s="217">
        <f>K149+K155</f>
        <v>52.5</v>
      </c>
      <c r="L148" s="217">
        <f>L149+L155</f>
        <v>102.5</v>
      </c>
    </row>
    <row r="149" spans="1:12" s="54" customFormat="1" ht="107.25" customHeight="1">
      <c r="A149" s="82" t="s">
        <v>569</v>
      </c>
      <c r="B149" s="33" t="s">
        <v>127</v>
      </c>
      <c r="C149" s="34" t="s">
        <v>139</v>
      </c>
      <c r="D149" s="33" t="s">
        <v>135</v>
      </c>
      <c r="E149" s="59" t="s">
        <v>120</v>
      </c>
      <c r="F149" s="34" t="s">
        <v>326</v>
      </c>
      <c r="G149" s="136"/>
      <c r="H149" s="202">
        <f>H150</f>
        <v>23</v>
      </c>
      <c r="I149" s="139">
        <f>I151+I153</f>
        <v>0</v>
      </c>
      <c r="J149" s="554" t="e">
        <f>#REF!+I149</f>
        <v>#REF!</v>
      </c>
      <c r="K149" s="202">
        <f aca="true" t="shared" si="8" ref="K149:L151">K150</f>
        <v>0</v>
      </c>
      <c r="L149" s="202">
        <f t="shared" si="8"/>
        <v>23</v>
      </c>
    </row>
    <row r="150" spans="1:12" s="54" customFormat="1" ht="68.25" customHeight="1">
      <c r="A150" s="82" t="s">
        <v>347</v>
      </c>
      <c r="B150" s="33" t="s">
        <v>127</v>
      </c>
      <c r="C150" s="34" t="s">
        <v>139</v>
      </c>
      <c r="D150" s="33" t="s">
        <v>135</v>
      </c>
      <c r="E150" s="59" t="s">
        <v>120</v>
      </c>
      <c r="F150" s="34" t="s">
        <v>327</v>
      </c>
      <c r="G150" s="136"/>
      <c r="H150" s="202">
        <f>H151</f>
        <v>23</v>
      </c>
      <c r="I150" s="139"/>
      <c r="J150" s="554"/>
      <c r="K150" s="202">
        <f t="shared" si="8"/>
        <v>0</v>
      </c>
      <c r="L150" s="202">
        <f t="shared" si="8"/>
        <v>23</v>
      </c>
    </row>
    <row r="151" spans="1:12" s="54" customFormat="1" ht="102.75" customHeight="1">
      <c r="A151" s="133" t="s">
        <v>612</v>
      </c>
      <c r="B151" s="57" t="s">
        <v>127</v>
      </c>
      <c r="C151" s="29" t="s">
        <v>139</v>
      </c>
      <c r="D151" s="28" t="s">
        <v>135</v>
      </c>
      <c r="E151" s="21" t="s">
        <v>120</v>
      </c>
      <c r="F151" s="29" t="s">
        <v>385</v>
      </c>
      <c r="G151" s="135"/>
      <c r="H151" s="198">
        <f>H152</f>
        <v>23</v>
      </c>
      <c r="I151" s="140">
        <f>I152</f>
        <v>0</v>
      </c>
      <c r="J151" s="554" t="e">
        <f>#REF!+I151</f>
        <v>#REF!</v>
      </c>
      <c r="K151" s="198">
        <f t="shared" si="8"/>
        <v>0</v>
      </c>
      <c r="L151" s="198">
        <f t="shared" si="8"/>
        <v>23</v>
      </c>
    </row>
    <row r="152" spans="1:12" s="54" customFormat="1" ht="56.25">
      <c r="A152" s="12" t="s">
        <v>225</v>
      </c>
      <c r="B152" s="57" t="s">
        <v>127</v>
      </c>
      <c r="C152" s="29" t="s">
        <v>139</v>
      </c>
      <c r="D152" s="28" t="s">
        <v>135</v>
      </c>
      <c r="E152" s="21" t="s">
        <v>120</v>
      </c>
      <c r="F152" s="29" t="s">
        <v>385</v>
      </c>
      <c r="G152" s="27">
        <v>240</v>
      </c>
      <c r="H152" s="197">
        <v>23</v>
      </c>
      <c r="I152" s="140">
        <v>0</v>
      </c>
      <c r="J152" s="554" t="e">
        <f>#REF!+I152</f>
        <v>#REF!</v>
      </c>
      <c r="K152" s="200">
        <v>0</v>
      </c>
      <c r="L152" s="197">
        <f>H152+K152</f>
        <v>23</v>
      </c>
    </row>
    <row r="153" spans="1:12" s="54" customFormat="1" ht="262.5" customHeight="1" hidden="1">
      <c r="A153" s="133" t="s">
        <v>27</v>
      </c>
      <c r="B153" s="57" t="s">
        <v>127</v>
      </c>
      <c r="C153" s="29" t="s">
        <v>139</v>
      </c>
      <c r="D153" s="28" t="s">
        <v>133</v>
      </c>
      <c r="E153" s="21" t="s">
        <v>121</v>
      </c>
      <c r="F153" s="29" t="s">
        <v>28</v>
      </c>
      <c r="G153" s="64"/>
      <c r="H153" s="197"/>
      <c r="I153" s="49">
        <v>0</v>
      </c>
      <c r="J153" s="552" t="e">
        <f>#REF!+I153</f>
        <v>#REF!</v>
      </c>
      <c r="K153" s="197"/>
      <c r="L153" s="197"/>
    </row>
    <row r="154" spans="1:12" s="54" customFormat="1" ht="19.5" customHeight="1" hidden="1">
      <c r="A154" s="12" t="s">
        <v>182</v>
      </c>
      <c r="B154" s="57" t="s">
        <v>127</v>
      </c>
      <c r="C154" s="29" t="s">
        <v>139</v>
      </c>
      <c r="D154" s="28" t="s">
        <v>133</v>
      </c>
      <c r="E154" s="21" t="s">
        <v>121</v>
      </c>
      <c r="F154" s="29" t="s">
        <v>28</v>
      </c>
      <c r="G154" s="27" t="s">
        <v>183</v>
      </c>
      <c r="H154" s="197"/>
      <c r="I154" s="49">
        <v>0</v>
      </c>
      <c r="J154" s="552" t="e">
        <f>#REF!+I154</f>
        <v>#REF!</v>
      </c>
      <c r="K154" s="197"/>
      <c r="L154" s="197"/>
    </row>
    <row r="155" spans="1:12" s="54" customFormat="1" ht="143.25" customHeight="1">
      <c r="A155" s="82" t="s">
        <v>580</v>
      </c>
      <c r="B155" s="56" t="s">
        <v>127</v>
      </c>
      <c r="C155" s="34" t="s">
        <v>139</v>
      </c>
      <c r="D155" s="33" t="s">
        <v>135</v>
      </c>
      <c r="E155" s="59" t="s">
        <v>121</v>
      </c>
      <c r="F155" s="34" t="s">
        <v>326</v>
      </c>
      <c r="G155" s="136"/>
      <c r="H155" s="202">
        <f>H156</f>
        <v>27</v>
      </c>
      <c r="I155" s="48">
        <f>I157</f>
        <v>0</v>
      </c>
      <c r="J155" s="560" t="e">
        <f>J157</f>
        <v>#REF!</v>
      </c>
      <c r="K155" s="202">
        <f aca="true" t="shared" si="9" ref="K155:L157">K156</f>
        <v>52.5</v>
      </c>
      <c r="L155" s="202">
        <f t="shared" si="9"/>
        <v>79.5</v>
      </c>
    </row>
    <row r="156" spans="1:12" s="54" customFormat="1" ht="60.75" customHeight="1">
      <c r="A156" s="82" t="s">
        <v>348</v>
      </c>
      <c r="B156" s="57" t="s">
        <v>127</v>
      </c>
      <c r="C156" s="29" t="s">
        <v>139</v>
      </c>
      <c r="D156" s="28" t="s">
        <v>135</v>
      </c>
      <c r="E156" s="21" t="s">
        <v>121</v>
      </c>
      <c r="F156" s="29" t="s">
        <v>327</v>
      </c>
      <c r="G156" s="136"/>
      <c r="H156" s="202">
        <f>H157</f>
        <v>27</v>
      </c>
      <c r="I156" s="48"/>
      <c r="J156" s="560"/>
      <c r="K156" s="202">
        <f t="shared" si="9"/>
        <v>52.5</v>
      </c>
      <c r="L156" s="202">
        <f t="shared" si="9"/>
        <v>79.5</v>
      </c>
    </row>
    <row r="157" spans="1:12" s="54" customFormat="1" ht="77.25" customHeight="1">
      <c r="A157" s="133" t="s">
        <v>577</v>
      </c>
      <c r="B157" s="57" t="s">
        <v>127</v>
      </c>
      <c r="C157" s="29" t="s">
        <v>139</v>
      </c>
      <c r="D157" s="28" t="s">
        <v>135</v>
      </c>
      <c r="E157" s="21" t="s">
        <v>121</v>
      </c>
      <c r="F157" s="29" t="s">
        <v>386</v>
      </c>
      <c r="G157" s="64"/>
      <c r="H157" s="197">
        <f>H158</f>
        <v>27</v>
      </c>
      <c r="I157" s="49">
        <f>I158</f>
        <v>0</v>
      </c>
      <c r="J157" s="556" t="e">
        <f>#REF!+I157</f>
        <v>#REF!</v>
      </c>
      <c r="K157" s="197">
        <f t="shared" si="9"/>
        <v>52.5</v>
      </c>
      <c r="L157" s="197">
        <f t="shared" si="9"/>
        <v>79.5</v>
      </c>
    </row>
    <row r="158" spans="1:12" s="54" customFormat="1" ht="66" customHeight="1">
      <c r="A158" s="12" t="s">
        <v>225</v>
      </c>
      <c r="B158" s="57" t="s">
        <v>127</v>
      </c>
      <c r="C158" s="29" t="s">
        <v>139</v>
      </c>
      <c r="D158" s="28" t="s">
        <v>135</v>
      </c>
      <c r="E158" s="21" t="s">
        <v>121</v>
      </c>
      <c r="F158" s="29" t="s">
        <v>386</v>
      </c>
      <c r="G158" s="27">
        <v>240</v>
      </c>
      <c r="H158" s="197">
        <v>27</v>
      </c>
      <c r="I158" s="49">
        <v>0</v>
      </c>
      <c r="J158" s="556" t="e">
        <f>#REF!+I158</f>
        <v>#REF!</v>
      </c>
      <c r="K158" s="200">
        <v>52.5</v>
      </c>
      <c r="L158" s="197">
        <f>H158+K158</f>
        <v>79.5</v>
      </c>
    </row>
    <row r="159" spans="1:12" s="54" customFormat="1" ht="42.75" customHeight="1" hidden="1">
      <c r="A159" s="167" t="s">
        <v>390</v>
      </c>
      <c r="B159" s="162" t="s">
        <v>127</v>
      </c>
      <c r="C159" s="163" t="s">
        <v>139</v>
      </c>
      <c r="D159" s="164" t="s">
        <v>88</v>
      </c>
      <c r="E159" s="165" t="s">
        <v>180</v>
      </c>
      <c r="F159" s="163" t="s">
        <v>326</v>
      </c>
      <c r="G159" s="166"/>
      <c r="H159" s="201"/>
      <c r="I159" s="48">
        <f>I160</f>
        <v>0</v>
      </c>
      <c r="J159" s="556" t="e">
        <f>#REF!+I159</f>
        <v>#REF!</v>
      </c>
      <c r="K159" s="201"/>
      <c r="L159" s="201"/>
    </row>
    <row r="160" spans="1:12" s="54" customFormat="1" ht="19.5" customHeight="1" hidden="1">
      <c r="A160" s="11" t="s">
        <v>388</v>
      </c>
      <c r="B160" s="5" t="s">
        <v>127</v>
      </c>
      <c r="C160" s="34" t="s">
        <v>139</v>
      </c>
      <c r="D160" s="33" t="s">
        <v>88</v>
      </c>
      <c r="E160" s="59" t="s">
        <v>89</v>
      </c>
      <c r="F160" s="34" t="s">
        <v>326</v>
      </c>
      <c r="G160" s="32"/>
      <c r="H160" s="196"/>
      <c r="I160" s="48">
        <f>I162</f>
        <v>0</v>
      </c>
      <c r="J160" s="556" t="e">
        <f>#REF!+I160</f>
        <v>#REF!</v>
      </c>
      <c r="K160" s="196"/>
      <c r="L160" s="196"/>
    </row>
    <row r="161" spans="1:12" s="54" customFormat="1" ht="19.5" customHeight="1" hidden="1">
      <c r="A161" s="11" t="s">
        <v>388</v>
      </c>
      <c r="B161" s="5" t="s">
        <v>127</v>
      </c>
      <c r="C161" s="34" t="s">
        <v>139</v>
      </c>
      <c r="D161" s="33" t="s">
        <v>88</v>
      </c>
      <c r="E161" s="59" t="s">
        <v>89</v>
      </c>
      <c r="F161" s="34" t="s">
        <v>327</v>
      </c>
      <c r="G161" s="32"/>
      <c r="H161" s="196"/>
      <c r="I161" s="48"/>
      <c r="J161" s="556"/>
      <c r="K161" s="196"/>
      <c r="L161" s="196"/>
    </row>
    <row r="162" spans="1:12" s="54" customFormat="1" ht="39" customHeight="1" hidden="1">
      <c r="A162" s="12" t="s">
        <v>363</v>
      </c>
      <c r="B162" s="28" t="s">
        <v>127</v>
      </c>
      <c r="C162" s="29" t="s">
        <v>139</v>
      </c>
      <c r="D162" s="28" t="s">
        <v>88</v>
      </c>
      <c r="E162" s="21" t="s">
        <v>89</v>
      </c>
      <c r="F162" s="29" t="s">
        <v>364</v>
      </c>
      <c r="G162" s="27"/>
      <c r="H162" s="197"/>
      <c r="I162" s="49">
        <f>I163</f>
        <v>0</v>
      </c>
      <c r="J162" s="556" t="e">
        <f>#REF!+I162</f>
        <v>#REF!</v>
      </c>
      <c r="K162" s="197"/>
      <c r="L162" s="197"/>
    </row>
    <row r="163" spans="1:12" s="54" customFormat="1" ht="56.25" customHeight="1" hidden="1">
      <c r="A163" s="12" t="s">
        <v>225</v>
      </c>
      <c r="B163" s="28" t="s">
        <v>127</v>
      </c>
      <c r="C163" s="29" t="s">
        <v>139</v>
      </c>
      <c r="D163" s="28" t="s">
        <v>88</v>
      </c>
      <c r="E163" s="21" t="s">
        <v>89</v>
      </c>
      <c r="F163" s="29" t="s">
        <v>364</v>
      </c>
      <c r="G163" s="27">
        <v>240</v>
      </c>
      <c r="H163" s="197"/>
      <c r="I163" s="49">
        <v>0</v>
      </c>
      <c r="J163" s="556" t="e">
        <f>#REF!+I163</f>
        <v>#REF!</v>
      </c>
      <c r="K163" s="197"/>
      <c r="L163" s="197"/>
    </row>
    <row r="164" spans="1:12" s="54" customFormat="1" ht="37.5">
      <c r="A164" s="188" t="s">
        <v>140</v>
      </c>
      <c r="B164" s="218" t="s">
        <v>127</v>
      </c>
      <c r="C164" s="184" t="s">
        <v>141</v>
      </c>
      <c r="D164" s="185"/>
      <c r="E164" s="186"/>
      <c r="F164" s="184"/>
      <c r="G164" s="190"/>
      <c r="H164" s="216">
        <f>H169</f>
        <v>85</v>
      </c>
      <c r="I164" s="69">
        <f>I166+I191</f>
        <v>0</v>
      </c>
      <c r="J164" s="561" t="e">
        <f>J166+J191</f>
        <v>#REF!</v>
      </c>
      <c r="K164" s="216">
        <f>K169</f>
        <v>-52.5</v>
      </c>
      <c r="L164" s="216">
        <f>L169</f>
        <v>32.5</v>
      </c>
    </row>
    <row r="165" spans="1:12" s="54" customFormat="1" ht="96.75" customHeight="1" hidden="1">
      <c r="A165" s="82" t="s">
        <v>345</v>
      </c>
      <c r="B165" s="33" t="s">
        <v>127</v>
      </c>
      <c r="C165" s="34" t="s">
        <v>141</v>
      </c>
      <c r="D165" s="33" t="s">
        <v>135</v>
      </c>
      <c r="E165" s="59" t="s">
        <v>180</v>
      </c>
      <c r="F165" s="34" t="s">
        <v>326</v>
      </c>
      <c r="G165" s="136"/>
      <c r="H165" s="202"/>
      <c r="I165" s="139">
        <f>I166</f>
        <v>0</v>
      </c>
      <c r="J165" s="554" t="e">
        <f>#REF!+I165</f>
        <v>#REF!</v>
      </c>
      <c r="K165" s="202"/>
      <c r="L165" s="202"/>
    </row>
    <row r="166" spans="1:12" s="54" customFormat="1" ht="58.5" customHeight="1" hidden="1">
      <c r="A166" s="82" t="s">
        <v>224</v>
      </c>
      <c r="B166" s="33" t="s">
        <v>127</v>
      </c>
      <c r="C166" s="34" t="s">
        <v>141</v>
      </c>
      <c r="D166" s="33" t="s">
        <v>135</v>
      </c>
      <c r="E166" s="59" t="s">
        <v>122</v>
      </c>
      <c r="F166" s="34" t="s">
        <v>326</v>
      </c>
      <c r="G166" s="136"/>
      <c r="H166" s="202"/>
      <c r="I166" s="139">
        <f>I168</f>
        <v>0</v>
      </c>
      <c r="J166" s="554" t="e">
        <f>#REF!+I166</f>
        <v>#REF!</v>
      </c>
      <c r="K166" s="202"/>
      <c r="L166" s="202"/>
    </row>
    <row r="167" spans="1:12" s="54" customFormat="1" ht="20.25" customHeight="1" hidden="1">
      <c r="A167" s="82" t="s">
        <v>346</v>
      </c>
      <c r="B167" s="33" t="s">
        <v>127</v>
      </c>
      <c r="C167" s="34" t="s">
        <v>141</v>
      </c>
      <c r="D167" s="33" t="s">
        <v>135</v>
      </c>
      <c r="E167" s="59" t="s">
        <v>122</v>
      </c>
      <c r="F167" s="34" t="s">
        <v>327</v>
      </c>
      <c r="G167" s="136"/>
      <c r="H167" s="202"/>
      <c r="I167" s="139"/>
      <c r="J167" s="554"/>
      <c r="K167" s="202"/>
      <c r="L167" s="202"/>
    </row>
    <row r="168" spans="1:12" s="54" customFormat="1" ht="57" customHeight="1" hidden="1">
      <c r="A168" s="133" t="s">
        <v>353</v>
      </c>
      <c r="B168" s="57" t="s">
        <v>127</v>
      </c>
      <c r="C168" s="29">
        <v>10</v>
      </c>
      <c r="D168" s="28" t="s">
        <v>135</v>
      </c>
      <c r="E168" s="21" t="s">
        <v>122</v>
      </c>
      <c r="F168" s="29" t="s">
        <v>368</v>
      </c>
      <c r="G168" s="135"/>
      <c r="H168" s="198"/>
      <c r="I168" s="140">
        <f>I183</f>
        <v>0</v>
      </c>
      <c r="J168" s="554" t="e">
        <f>#REF!+I168</f>
        <v>#REF!</v>
      </c>
      <c r="K168" s="198"/>
      <c r="L168" s="198"/>
    </row>
    <row r="169" spans="1:12" s="54" customFormat="1" ht="129" customHeight="1">
      <c r="A169" s="82" t="s">
        <v>570</v>
      </c>
      <c r="B169" s="57" t="s">
        <v>127</v>
      </c>
      <c r="C169" s="29" t="s">
        <v>141</v>
      </c>
      <c r="D169" s="28" t="s">
        <v>135</v>
      </c>
      <c r="E169" s="21" t="s">
        <v>180</v>
      </c>
      <c r="F169" s="29" t="s">
        <v>326</v>
      </c>
      <c r="G169" s="135"/>
      <c r="H169" s="198">
        <f>H170</f>
        <v>85</v>
      </c>
      <c r="I169" s="140"/>
      <c r="J169" s="554"/>
      <c r="K169" s="198">
        <f>K170</f>
        <v>-52.5</v>
      </c>
      <c r="L169" s="198">
        <f>L170</f>
        <v>32.5</v>
      </c>
    </row>
    <row r="170" spans="1:12" s="54" customFormat="1" ht="81.75" customHeight="1">
      <c r="A170" s="133" t="s">
        <v>224</v>
      </c>
      <c r="B170" s="57" t="s">
        <v>127</v>
      </c>
      <c r="C170" s="29" t="s">
        <v>141</v>
      </c>
      <c r="D170" s="28" t="s">
        <v>135</v>
      </c>
      <c r="E170" s="21" t="s">
        <v>122</v>
      </c>
      <c r="F170" s="29" t="s">
        <v>326</v>
      </c>
      <c r="G170" s="135"/>
      <c r="H170" s="198">
        <f>H173</f>
        <v>85</v>
      </c>
      <c r="I170" s="140"/>
      <c r="J170" s="554"/>
      <c r="K170" s="198">
        <f>K173</f>
        <v>-52.5</v>
      </c>
      <c r="L170" s="198">
        <f>L173</f>
        <v>32.5</v>
      </c>
    </row>
    <row r="171" spans="1:12" s="54" customFormat="1" ht="26.25" customHeight="1" hidden="1">
      <c r="A171" s="133" t="s">
        <v>388</v>
      </c>
      <c r="B171" s="57" t="s">
        <v>127</v>
      </c>
      <c r="C171" s="29" t="s">
        <v>141</v>
      </c>
      <c r="D171" s="28" t="s">
        <v>88</v>
      </c>
      <c r="E171" s="21" t="s">
        <v>89</v>
      </c>
      <c r="F171" s="29" t="s">
        <v>327</v>
      </c>
      <c r="G171" s="135"/>
      <c r="H171" s="198"/>
      <c r="I171" s="140"/>
      <c r="J171" s="554"/>
      <c r="K171" s="198"/>
      <c r="L171" s="198"/>
    </row>
    <row r="172" spans="1:12" s="54" customFormat="1" ht="70.5" customHeight="1">
      <c r="A172" s="133" t="s">
        <v>541</v>
      </c>
      <c r="B172" s="57" t="s">
        <v>127</v>
      </c>
      <c r="C172" s="29" t="s">
        <v>141</v>
      </c>
      <c r="D172" s="28" t="s">
        <v>135</v>
      </c>
      <c r="E172" s="21" t="s">
        <v>122</v>
      </c>
      <c r="F172" s="29" t="s">
        <v>327</v>
      </c>
      <c r="G172" s="135"/>
      <c r="H172" s="198">
        <f>H173</f>
        <v>85</v>
      </c>
      <c r="I172" s="140"/>
      <c r="J172" s="554"/>
      <c r="K172" s="198">
        <f>K173</f>
        <v>-52.5</v>
      </c>
      <c r="L172" s="198">
        <f>L173</f>
        <v>32.5</v>
      </c>
    </row>
    <row r="173" spans="1:12" s="54" customFormat="1" ht="48" customHeight="1">
      <c r="A173" s="133" t="s">
        <v>431</v>
      </c>
      <c r="B173" s="57" t="s">
        <v>127</v>
      </c>
      <c r="C173" s="29" t="s">
        <v>141</v>
      </c>
      <c r="D173" s="28" t="s">
        <v>135</v>
      </c>
      <c r="E173" s="21" t="s">
        <v>122</v>
      </c>
      <c r="F173" s="29" t="s">
        <v>368</v>
      </c>
      <c r="G173" s="135"/>
      <c r="H173" s="198">
        <f>H174</f>
        <v>85</v>
      </c>
      <c r="I173" s="140"/>
      <c r="J173" s="554"/>
      <c r="K173" s="198">
        <f>K174</f>
        <v>-52.5</v>
      </c>
      <c r="L173" s="198">
        <f>L174</f>
        <v>32.5</v>
      </c>
    </row>
    <row r="174" spans="1:14" s="54" customFormat="1" ht="72" customHeight="1">
      <c r="A174" s="133" t="s">
        <v>225</v>
      </c>
      <c r="B174" s="57" t="s">
        <v>127</v>
      </c>
      <c r="C174" s="29" t="s">
        <v>141</v>
      </c>
      <c r="D174" s="28" t="s">
        <v>135</v>
      </c>
      <c r="E174" s="21" t="s">
        <v>122</v>
      </c>
      <c r="F174" s="129" t="s">
        <v>368</v>
      </c>
      <c r="G174" s="135">
        <v>240</v>
      </c>
      <c r="H174" s="198">
        <v>85</v>
      </c>
      <c r="I174" s="140"/>
      <c r="J174" s="554"/>
      <c r="K174" s="198">
        <v>-52.5</v>
      </c>
      <c r="L174" s="198">
        <f>H174+K174</f>
        <v>32.5</v>
      </c>
      <c r="N174" s="441"/>
    </row>
    <row r="175" spans="1:12" s="54" customFormat="1" ht="57" customHeight="1" hidden="1">
      <c r="A175" s="133"/>
      <c r="B175" s="57"/>
      <c r="C175" s="29"/>
      <c r="D175" s="28"/>
      <c r="E175" s="21"/>
      <c r="F175" s="29"/>
      <c r="G175" s="135"/>
      <c r="H175" s="198"/>
      <c r="I175" s="140"/>
      <c r="J175" s="554"/>
      <c r="K175" s="198"/>
      <c r="L175" s="198"/>
    </row>
    <row r="176" spans="1:12" s="54" customFormat="1" ht="57" customHeight="1" hidden="1">
      <c r="A176" s="133"/>
      <c r="B176" s="57"/>
      <c r="C176" s="29"/>
      <c r="D176" s="28"/>
      <c r="E176" s="21"/>
      <c r="F176" s="29"/>
      <c r="G176" s="135"/>
      <c r="H176" s="198"/>
      <c r="I176" s="140"/>
      <c r="J176" s="554"/>
      <c r="K176" s="198"/>
      <c r="L176" s="198"/>
    </row>
    <row r="177" spans="1:12" s="54" customFormat="1" ht="57" customHeight="1" hidden="1">
      <c r="A177" s="133"/>
      <c r="B177" s="57"/>
      <c r="C177" s="29"/>
      <c r="D177" s="28"/>
      <c r="E177" s="21"/>
      <c r="F177" s="29"/>
      <c r="G177" s="135"/>
      <c r="H177" s="198"/>
      <c r="I177" s="140"/>
      <c r="J177" s="554"/>
      <c r="K177" s="198"/>
      <c r="L177" s="198"/>
    </row>
    <row r="178" spans="1:12" s="54" customFormat="1" ht="57" customHeight="1" hidden="1">
      <c r="A178" s="133"/>
      <c r="B178" s="57"/>
      <c r="C178" s="29"/>
      <c r="D178" s="28"/>
      <c r="E178" s="21"/>
      <c r="F178" s="29"/>
      <c r="G178" s="135"/>
      <c r="H178" s="198"/>
      <c r="I178" s="140"/>
      <c r="J178" s="554"/>
      <c r="K178" s="198"/>
      <c r="L178" s="198"/>
    </row>
    <row r="179" spans="1:12" s="54" customFormat="1" ht="57" customHeight="1" hidden="1">
      <c r="A179" s="133"/>
      <c r="B179" s="57"/>
      <c r="C179" s="29"/>
      <c r="D179" s="28"/>
      <c r="E179" s="21"/>
      <c r="F179" s="29"/>
      <c r="G179" s="135"/>
      <c r="H179" s="198"/>
      <c r="I179" s="140"/>
      <c r="J179" s="554"/>
      <c r="K179" s="198"/>
      <c r="L179" s="198"/>
    </row>
    <row r="180" spans="1:12" s="54" customFormat="1" ht="57" customHeight="1" hidden="1">
      <c r="A180" s="133"/>
      <c r="B180" s="57"/>
      <c r="C180" s="29"/>
      <c r="D180" s="28"/>
      <c r="E180" s="21"/>
      <c r="F180" s="29"/>
      <c r="G180" s="135"/>
      <c r="H180" s="198"/>
      <c r="I180" s="140"/>
      <c r="J180" s="554"/>
      <c r="K180" s="198"/>
      <c r="L180" s="198"/>
    </row>
    <row r="181" spans="1:12" s="54" customFormat="1" ht="57" customHeight="1" hidden="1">
      <c r="A181" s="133"/>
      <c r="B181" s="57"/>
      <c r="C181" s="29"/>
      <c r="D181" s="28"/>
      <c r="E181" s="21"/>
      <c r="F181" s="29"/>
      <c r="G181" s="135"/>
      <c r="H181" s="198"/>
      <c r="I181" s="140"/>
      <c r="J181" s="554"/>
      <c r="K181" s="198"/>
      <c r="L181" s="198"/>
    </row>
    <row r="182" spans="1:12" s="54" customFormat="1" ht="57" customHeight="1" hidden="1">
      <c r="A182" s="133"/>
      <c r="B182" s="57"/>
      <c r="C182" s="29"/>
      <c r="D182" s="28"/>
      <c r="E182" s="21"/>
      <c r="F182" s="29"/>
      <c r="G182" s="135"/>
      <c r="H182" s="198"/>
      <c r="I182" s="140"/>
      <c r="J182" s="554"/>
      <c r="K182" s="198"/>
      <c r="L182" s="198"/>
    </row>
    <row r="183" spans="1:12" s="54" customFormat="1" ht="19.5" customHeight="1" hidden="1">
      <c r="A183" s="12"/>
      <c r="B183" s="57"/>
      <c r="C183" s="29"/>
      <c r="D183" s="28"/>
      <c r="E183" s="21"/>
      <c r="F183" s="29"/>
      <c r="G183" s="27"/>
      <c r="H183" s="197"/>
      <c r="I183" s="140">
        <v>0</v>
      </c>
      <c r="J183" s="554" t="e">
        <f>#REF!+I183</f>
        <v>#REF!</v>
      </c>
      <c r="K183" s="197"/>
      <c r="L183" s="197"/>
    </row>
    <row r="184" spans="1:12" s="54" customFormat="1" ht="56.25" customHeight="1" hidden="1">
      <c r="A184" s="82" t="s">
        <v>142</v>
      </c>
      <c r="B184" s="56" t="s">
        <v>127</v>
      </c>
      <c r="C184" s="34" t="s">
        <v>143</v>
      </c>
      <c r="D184" s="33"/>
      <c r="E184" s="59"/>
      <c r="F184" s="34"/>
      <c r="G184" s="136"/>
      <c r="H184" s="202"/>
      <c r="I184" s="48">
        <f>I186</f>
        <v>0</v>
      </c>
      <c r="J184" s="556" t="e">
        <f>#REF!+I184</f>
        <v>#REF!</v>
      </c>
      <c r="K184" s="202"/>
      <c r="L184" s="202"/>
    </row>
    <row r="185" spans="1:12" s="54" customFormat="1" ht="56.25" customHeight="1" hidden="1">
      <c r="A185" s="82" t="s">
        <v>204</v>
      </c>
      <c r="B185" s="56" t="s">
        <v>127</v>
      </c>
      <c r="C185" s="34" t="s">
        <v>143</v>
      </c>
      <c r="D185" s="33" t="s">
        <v>133</v>
      </c>
      <c r="E185" s="59" t="s">
        <v>180</v>
      </c>
      <c r="F185" s="34" t="s">
        <v>181</v>
      </c>
      <c r="G185" s="136"/>
      <c r="H185" s="202"/>
      <c r="I185" s="48">
        <f>I186</f>
        <v>0</v>
      </c>
      <c r="J185" s="556" t="e">
        <f>#REF!+I185</f>
        <v>#REF!</v>
      </c>
      <c r="K185" s="202"/>
      <c r="L185" s="202"/>
    </row>
    <row r="186" spans="1:12" s="54" customFormat="1" ht="112.5" customHeight="1" hidden="1">
      <c r="A186" s="82" t="s">
        <v>205</v>
      </c>
      <c r="B186" s="56" t="s">
        <v>127</v>
      </c>
      <c r="C186" s="34" t="s">
        <v>143</v>
      </c>
      <c r="D186" s="33" t="s">
        <v>133</v>
      </c>
      <c r="E186" s="59" t="s">
        <v>120</v>
      </c>
      <c r="F186" s="34" t="s">
        <v>181</v>
      </c>
      <c r="G186" s="136"/>
      <c r="H186" s="202"/>
      <c r="I186" s="48">
        <f>I189+I187</f>
        <v>0</v>
      </c>
      <c r="J186" s="556" t="e">
        <f>#REF!+I186</f>
        <v>#REF!</v>
      </c>
      <c r="K186" s="202"/>
      <c r="L186" s="202"/>
    </row>
    <row r="187" spans="1:12" s="54" customFormat="1" ht="168.75" customHeight="1" hidden="1">
      <c r="A187" s="133" t="s">
        <v>208</v>
      </c>
      <c r="B187" s="57" t="s">
        <v>127</v>
      </c>
      <c r="C187" s="29" t="s">
        <v>143</v>
      </c>
      <c r="D187" s="28" t="s">
        <v>133</v>
      </c>
      <c r="E187" s="21" t="s">
        <v>120</v>
      </c>
      <c r="F187" s="29" t="s">
        <v>209</v>
      </c>
      <c r="G187" s="136"/>
      <c r="H187" s="202"/>
      <c r="I187" s="49">
        <f>I188</f>
        <v>0</v>
      </c>
      <c r="J187" s="556" t="e">
        <f>#REF!+I187</f>
        <v>#REF!</v>
      </c>
      <c r="K187" s="202"/>
      <c r="L187" s="202"/>
    </row>
    <row r="188" spans="1:12" s="54" customFormat="1" ht="56.25" customHeight="1" hidden="1">
      <c r="A188" s="12" t="s">
        <v>210</v>
      </c>
      <c r="B188" s="57" t="s">
        <v>127</v>
      </c>
      <c r="C188" s="29" t="s">
        <v>143</v>
      </c>
      <c r="D188" s="28" t="s">
        <v>133</v>
      </c>
      <c r="E188" s="21" t="s">
        <v>120</v>
      </c>
      <c r="F188" s="29" t="s">
        <v>209</v>
      </c>
      <c r="G188" s="27">
        <v>244</v>
      </c>
      <c r="H188" s="197"/>
      <c r="I188" s="49">
        <v>0</v>
      </c>
      <c r="J188" s="556" t="e">
        <f>#REF!+I188</f>
        <v>#REF!</v>
      </c>
      <c r="K188" s="197"/>
      <c r="L188" s="197"/>
    </row>
    <row r="189" spans="1:12" s="54" customFormat="1" ht="225" customHeight="1" hidden="1">
      <c r="A189" s="133" t="s">
        <v>206</v>
      </c>
      <c r="B189" s="57" t="s">
        <v>127</v>
      </c>
      <c r="C189" s="29" t="s">
        <v>143</v>
      </c>
      <c r="D189" s="28" t="s">
        <v>133</v>
      </c>
      <c r="E189" s="21" t="s">
        <v>120</v>
      </c>
      <c r="F189" s="29" t="s">
        <v>207</v>
      </c>
      <c r="G189" s="136"/>
      <c r="H189" s="202"/>
      <c r="I189" s="49">
        <f>I190</f>
        <v>0</v>
      </c>
      <c r="J189" s="556" t="e">
        <f>#REF!+I189</f>
        <v>#REF!</v>
      </c>
      <c r="K189" s="202"/>
      <c r="L189" s="202"/>
    </row>
    <row r="190" spans="1:12" s="54" customFormat="1" ht="19.5" customHeight="1" hidden="1">
      <c r="A190" s="12" t="s">
        <v>182</v>
      </c>
      <c r="B190" s="57" t="s">
        <v>127</v>
      </c>
      <c r="C190" s="29" t="s">
        <v>143</v>
      </c>
      <c r="D190" s="28" t="s">
        <v>133</v>
      </c>
      <c r="E190" s="21" t="s">
        <v>120</v>
      </c>
      <c r="F190" s="29" t="s">
        <v>207</v>
      </c>
      <c r="G190" s="27" t="s">
        <v>183</v>
      </c>
      <c r="H190" s="197"/>
      <c r="I190" s="49">
        <v>0</v>
      </c>
      <c r="J190" s="556" t="e">
        <f>#REF!+I190</f>
        <v>#REF!</v>
      </c>
      <c r="K190" s="197"/>
      <c r="L190" s="197"/>
    </row>
    <row r="191" spans="1:12" s="54" customFormat="1" ht="38.25" customHeight="1" hidden="1">
      <c r="A191" s="11" t="s">
        <v>390</v>
      </c>
      <c r="B191" s="5" t="s">
        <v>127</v>
      </c>
      <c r="C191" s="34" t="s">
        <v>141</v>
      </c>
      <c r="D191" s="33" t="s">
        <v>88</v>
      </c>
      <c r="E191" s="59" t="s">
        <v>180</v>
      </c>
      <c r="F191" s="34" t="s">
        <v>326</v>
      </c>
      <c r="G191" s="27"/>
      <c r="H191" s="197"/>
      <c r="I191" s="48">
        <f>I192</f>
        <v>0</v>
      </c>
      <c r="J191" s="556" t="e">
        <f>#REF!+I191</f>
        <v>#REF!</v>
      </c>
      <c r="K191" s="197"/>
      <c r="L191" s="197"/>
    </row>
    <row r="192" spans="1:12" s="54" customFormat="1" ht="19.5" customHeight="1" hidden="1">
      <c r="A192" s="11" t="s">
        <v>388</v>
      </c>
      <c r="B192" s="5" t="s">
        <v>127</v>
      </c>
      <c r="C192" s="34" t="s">
        <v>141</v>
      </c>
      <c r="D192" s="33" t="s">
        <v>88</v>
      </c>
      <c r="E192" s="59" t="s">
        <v>89</v>
      </c>
      <c r="F192" s="34" t="s">
        <v>326</v>
      </c>
      <c r="G192" s="32"/>
      <c r="H192" s="196"/>
      <c r="I192" s="48">
        <f>I193</f>
        <v>0</v>
      </c>
      <c r="J192" s="556" t="e">
        <f>#REF!+I192</f>
        <v>#REF!</v>
      </c>
      <c r="K192" s="196"/>
      <c r="L192" s="196"/>
    </row>
    <row r="193" spans="1:12" s="54" customFormat="1" ht="63" customHeight="1" hidden="1">
      <c r="A193" s="12" t="s">
        <v>64</v>
      </c>
      <c r="B193" s="28" t="s">
        <v>127</v>
      </c>
      <c r="C193" s="29" t="s">
        <v>141</v>
      </c>
      <c r="D193" s="28" t="s">
        <v>88</v>
      </c>
      <c r="E193" s="21" t="s">
        <v>89</v>
      </c>
      <c r="F193" s="29" t="s">
        <v>82</v>
      </c>
      <c r="G193" s="27"/>
      <c r="H193" s="197"/>
      <c r="I193" s="49">
        <f>I194</f>
        <v>0</v>
      </c>
      <c r="J193" s="556" t="e">
        <f>#REF!+I193</f>
        <v>#REF!</v>
      </c>
      <c r="K193" s="197"/>
      <c r="L193" s="197"/>
    </row>
    <row r="194" spans="1:12" s="54" customFormat="1" ht="56.25" customHeight="1" hidden="1">
      <c r="A194" s="12" t="s">
        <v>225</v>
      </c>
      <c r="B194" s="28" t="s">
        <v>127</v>
      </c>
      <c r="C194" s="29" t="s">
        <v>141</v>
      </c>
      <c r="D194" s="28" t="s">
        <v>88</v>
      </c>
      <c r="E194" s="21" t="s">
        <v>89</v>
      </c>
      <c r="F194" s="29" t="s">
        <v>82</v>
      </c>
      <c r="G194" s="27">
        <v>240</v>
      </c>
      <c r="H194" s="197"/>
      <c r="I194" s="49">
        <v>0</v>
      </c>
      <c r="J194" s="556" t="e">
        <f>#REF!+I194</f>
        <v>#REF!</v>
      </c>
      <c r="K194" s="197"/>
      <c r="L194" s="197"/>
    </row>
    <row r="195" spans="1:12" s="46" customFormat="1" ht="18.75">
      <c r="A195" s="192" t="s">
        <v>144</v>
      </c>
      <c r="B195" s="227" t="s">
        <v>129</v>
      </c>
      <c r="C195" s="178" t="s">
        <v>125</v>
      </c>
      <c r="D195" s="176"/>
      <c r="E195" s="177"/>
      <c r="F195" s="178"/>
      <c r="G195" s="179"/>
      <c r="H195" s="212">
        <f>H201+H236</f>
        <v>2958</v>
      </c>
      <c r="I195" s="66" t="e">
        <f>I196+I201+I236</f>
        <v>#REF!</v>
      </c>
      <c r="J195" s="562" t="e">
        <f>#REF!+I195</f>
        <v>#REF!</v>
      </c>
      <c r="K195" s="212">
        <f>K201+K236</f>
        <v>-150</v>
      </c>
      <c r="L195" s="212">
        <f>L201+L236</f>
        <v>2808</v>
      </c>
    </row>
    <row r="196" spans="1:12" s="54" customFormat="1" ht="19.5" customHeight="1" hidden="1">
      <c r="A196" s="82" t="s">
        <v>145</v>
      </c>
      <c r="B196" s="56" t="s">
        <v>129</v>
      </c>
      <c r="C196" s="34" t="s">
        <v>146</v>
      </c>
      <c r="D196" s="33"/>
      <c r="E196" s="59"/>
      <c r="F196" s="34"/>
      <c r="G196" s="136"/>
      <c r="H196" s="202"/>
      <c r="I196" s="48">
        <f>I197</f>
        <v>0</v>
      </c>
      <c r="J196" s="552" t="e">
        <f>#REF!+I196</f>
        <v>#REF!</v>
      </c>
      <c r="K196" s="202"/>
      <c r="L196" s="202"/>
    </row>
    <row r="197" spans="1:12" s="46" customFormat="1" ht="37.5" customHeight="1" hidden="1">
      <c r="A197" s="11" t="s">
        <v>391</v>
      </c>
      <c r="B197" s="56" t="s">
        <v>129</v>
      </c>
      <c r="C197" s="34" t="s">
        <v>146</v>
      </c>
      <c r="D197" s="33" t="s">
        <v>88</v>
      </c>
      <c r="E197" s="59" t="s">
        <v>180</v>
      </c>
      <c r="F197" s="34" t="s">
        <v>181</v>
      </c>
      <c r="G197" s="27"/>
      <c r="H197" s="197"/>
      <c r="I197" s="48">
        <f>I198</f>
        <v>0</v>
      </c>
      <c r="J197" s="552" t="e">
        <f>#REF!+I197</f>
        <v>#REF!</v>
      </c>
      <c r="K197" s="197"/>
      <c r="L197" s="197"/>
    </row>
    <row r="198" spans="1:12" s="46" customFormat="1" ht="19.5" customHeight="1" hidden="1">
      <c r="A198" s="11" t="s">
        <v>388</v>
      </c>
      <c r="B198" s="56" t="s">
        <v>129</v>
      </c>
      <c r="C198" s="34" t="s">
        <v>146</v>
      </c>
      <c r="D198" s="33" t="s">
        <v>88</v>
      </c>
      <c r="E198" s="59" t="s">
        <v>89</v>
      </c>
      <c r="F198" s="34" t="s">
        <v>181</v>
      </c>
      <c r="G198" s="32"/>
      <c r="H198" s="196"/>
      <c r="I198" s="48">
        <f>I199</f>
        <v>0</v>
      </c>
      <c r="J198" s="552" t="e">
        <f>#REF!+I198</f>
        <v>#REF!</v>
      </c>
      <c r="K198" s="196"/>
      <c r="L198" s="196"/>
    </row>
    <row r="199" spans="1:12" s="54" customFormat="1" ht="112.5" customHeight="1" hidden="1">
      <c r="A199" s="12" t="s">
        <v>65</v>
      </c>
      <c r="B199" s="57" t="s">
        <v>129</v>
      </c>
      <c r="C199" s="29" t="s">
        <v>146</v>
      </c>
      <c r="D199" s="28" t="s">
        <v>88</v>
      </c>
      <c r="E199" s="21" t="s">
        <v>89</v>
      </c>
      <c r="F199" s="29" t="s">
        <v>91</v>
      </c>
      <c r="G199" s="27"/>
      <c r="H199" s="197"/>
      <c r="I199" s="49">
        <f>I200</f>
        <v>0</v>
      </c>
      <c r="J199" s="552" t="e">
        <f>#REF!+I199</f>
        <v>#REF!</v>
      </c>
      <c r="K199" s="197"/>
      <c r="L199" s="197"/>
    </row>
    <row r="200" spans="1:12" s="54" customFormat="1" ht="19.5" customHeight="1" hidden="1">
      <c r="A200" s="12" t="s">
        <v>182</v>
      </c>
      <c r="B200" s="57" t="s">
        <v>129</v>
      </c>
      <c r="C200" s="29" t="s">
        <v>146</v>
      </c>
      <c r="D200" s="28" t="s">
        <v>88</v>
      </c>
      <c r="E200" s="21" t="s">
        <v>89</v>
      </c>
      <c r="F200" s="29" t="s">
        <v>91</v>
      </c>
      <c r="G200" s="27">
        <v>540</v>
      </c>
      <c r="H200" s="197"/>
      <c r="I200" s="49">
        <v>0</v>
      </c>
      <c r="J200" s="552" t="e">
        <f>#REF!+I200</f>
        <v>#REF!</v>
      </c>
      <c r="K200" s="197"/>
      <c r="L200" s="197"/>
    </row>
    <row r="201" spans="1:12" s="54" customFormat="1" ht="37.5">
      <c r="A201" s="188" t="s">
        <v>147</v>
      </c>
      <c r="B201" s="218" t="s">
        <v>129</v>
      </c>
      <c r="C201" s="184" t="s">
        <v>139</v>
      </c>
      <c r="D201" s="185"/>
      <c r="E201" s="186"/>
      <c r="F201" s="184"/>
      <c r="G201" s="190"/>
      <c r="H201" s="216">
        <f>H202+H206</f>
        <v>2673.3</v>
      </c>
      <c r="I201" s="69" t="e">
        <f>I202+I206+I214+I224+I218+I222</f>
        <v>#REF!</v>
      </c>
      <c r="J201" s="561" t="e">
        <f>J202+J206+J214+J224+J218</f>
        <v>#REF!</v>
      </c>
      <c r="K201" s="216">
        <f>K202+K206</f>
        <v>0</v>
      </c>
      <c r="L201" s="216">
        <f>L202+L206</f>
        <v>2673.3</v>
      </c>
    </row>
    <row r="202" spans="1:12" s="46" customFormat="1" ht="118.5" customHeight="1">
      <c r="A202" s="150" t="s">
        <v>432</v>
      </c>
      <c r="B202" s="148" t="s">
        <v>129</v>
      </c>
      <c r="C202" s="127" t="s">
        <v>139</v>
      </c>
      <c r="D202" s="148" t="s">
        <v>146</v>
      </c>
      <c r="E202" s="151" t="s">
        <v>180</v>
      </c>
      <c r="F202" s="127" t="s">
        <v>326</v>
      </c>
      <c r="G202" s="155"/>
      <c r="H202" s="199">
        <f>H203</f>
        <v>1075.9</v>
      </c>
      <c r="I202" s="48" t="e">
        <f>#REF!</f>
        <v>#REF!</v>
      </c>
      <c r="J202" s="556" t="e">
        <f>#REF!+I202</f>
        <v>#REF!</v>
      </c>
      <c r="K202" s="199">
        <f aca="true" t="shared" si="10" ref="K202:L204">K203</f>
        <v>0</v>
      </c>
      <c r="L202" s="199">
        <f t="shared" si="10"/>
        <v>1075.9</v>
      </c>
    </row>
    <row r="203" spans="1:12" s="46" customFormat="1" ht="45" customHeight="1">
      <c r="A203" s="82" t="s">
        <v>365</v>
      </c>
      <c r="B203" s="33" t="s">
        <v>129</v>
      </c>
      <c r="C203" s="34" t="s">
        <v>139</v>
      </c>
      <c r="D203" s="33" t="s">
        <v>146</v>
      </c>
      <c r="E203" s="59" t="s">
        <v>180</v>
      </c>
      <c r="F203" s="34" t="s">
        <v>327</v>
      </c>
      <c r="G203" s="137"/>
      <c r="H203" s="196">
        <f>H204</f>
        <v>1075.9</v>
      </c>
      <c r="I203" s="48"/>
      <c r="J203" s="556"/>
      <c r="K203" s="196">
        <f t="shared" si="10"/>
        <v>0</v>
      </c>
      <c r="L203" s="196">
        <f t="shared" si="10"/>
        <v>1075.9</v>
      </c>
    </row>
    <row r="204" spans="1:12" s="54" customFormat="1" ht="138.75" customHeight="1">
      <c r="A204" s="133" t="s">
        <v>489</v>
      </c>
      <c r="B204" s="28" t="s">
        <v>129</v>
      </c>
      <c r="C204" s="29" t="s">
        <v>139</v>
      </c>
      <c r="D204" s="28" t="s">
        <v>146</v>
      </c>
      <c r="E204" s="21" t="s">
        <v>180</v>
      </c>
      <c r="F204" s="29" t="s">
        <v>366</v>
      </c>
      <c r="G204" s="64"/>
      <c r="H204" s="197">
        <f>H205</f>
        <v>1075.9</v>
      </c>
      <c r="I204" s="49">
        <f>I205</f>
        <v>0</v>
      </c>
      <c r="J204" s="556" t="e">
        <f>#REF!+I204</f>
        <v>#REF!</v>
      </c>
      <c r="K204" s="197">
        <f t="shared" si="10"/>
        <v>0</v>
      </c>
      <c r="L204" s="197">
        <f t="shared" si="10"/>
        <v>1075.9</v>
      </c>
    </row>
    <row r="205" spans="1:12" s="54" customFormat="1" ht="60.75" customHeight="1">
      <c r="A205" s="12" t="s">
        <v>225</v>
      </c>
      <c r="B205" s="28" t="s">
        <v>129</v>
      </c>
      <c r="C205" s="29" t="s">
        <v>139</v>
      </c>
      <c r="D205" s="28" t="s">
        <v>146</v>
      </c>
      <c r="E205" s="21" t="s">
        <v>180</v>
      </c>
      <c r="F205" s="29" t="s">
        <v>366</v>
      </c>
      <c r="G205" s="27">
        <v>240</v>
      </c>
      <c r="H205" s="197">
        <v>1075.9</v>
      </c>
      <c r="I205" s="49">
        <v>0</v>
      </c>
      <c r="J205" s="556" t="e">
        <f>#REF!+I205</f>
        <v>#REF!</v>
      </c>
      <c r="K205" s="197">
        <v>0</v>
      </c>
      <c r="L205" s="197">
        <f>H205+K205</f>
        <v>1075.9</v>
      </c>
    </row>
    <row r="206" spans="1:12" s="54" customFormat="1" ht="135" customHeight="1">
      <c r="A206" s="150" t="s">
        <v>434</v>
      </c>
      <c r="B206" s="148" t="s">
        <v>129</v>
      </c>
      <c r="C206" s="127" t="s">
        <v>139</v>
      </c>
      <c r="D206" s="148" t="s">
        <v>141</v>
      </c>
      <c r="E206" s="151" t="s">
        <v>180</v>
      </c>
      <c r="F206" s="127" t="s">
        <v>326</v>
      </c>
      <c r="G206" s="157"/>
      <c r="H206" s="217">
        <f>H207</f>
        <v>1597.4</v>
      </c>
      <c r="I206" s="139">
        <f>I207</f>
        <v>0</v>
      </c>
      <c r="J206" s="554" t="e">
        <f>#REF!+I206</f>
        <v>#REF!</v>
      </c>
      <c r="K206" s="217">
        <f>K207</f>
        <v>0</v>
      </c>
      <c r="L206" s="217">
        <f>L207</f>
        <v>1597.4</v>
      </c>
    </row>
    <row r="207" spans="1:12" s="54" customFormat="1" ht="67.5" customHeight="1">
      <c r="A207" s="82" t="s">
        <v>344</v>
      </c>
      <c r="B207" s="33" t="s">
        <v>129</v>
      </c>
      <c r="C207" s="34" t="s">
        <v>139</v>
      </c>
      <c r="D207" s="33" t="s">
        <v>141</v>
      </c>
      <c r="E207" s="59" t="s">
        <v>180</v>
      </c>
      <c r="F207" s="34" t="s">
        <v>327</v>
      </c>
      <c r="G207" s="64"/>
      <c r="H207" s="197">
        <f>H208+H228+H230+H232</f>
        <v>1597.4</v>
      </c>
      <c r="I207" s="139">
        <f>I208+I210+I212</f>
        <v>0</v>
      </c>
      <c r="J207" s="554" t="e">
        <f>#REF!+I207</f>
        <v>#REF!</v>
      </c>
      <c r="K207" s="197">
        <f>K208+K228+K230+K232</f>
        <v>0</v>
      </c>
      <c r="L207" s="197">
        <f>L208+L228+L230+L232</f>
        <v>1597.4</v>
      </c>
    </row>
    <row r="208" spans="1:12" s="53" customFormat="1" ht="51" customHeight="1" hidden="1">
      <c r="A208" s="133"/>
      <c r="B208" s="28"/>
      <c r="C208" s="29"/>
      <c r="D208" s="28"/>
      <c r="E208" s="21"/>
      <c r="F208" s="29"/>
      <c r="G208" s="64"/>
      <c r="H208" s="197"/>
      <c r="I208" s="142">
        <f>I209</f>
        <v>0</v>
      </c>
      <c r="J208" s="563" t="e">
        <f>#REF!+I208</f>
        <v>#REF!</v>
      </c>
      <c r="K208" s="197"/>
      <c r="L208" s="197"/>
    </row>
    <row r="209" spans="1:12" s="54" customFormat="1" ht="19.5" hidden="1">
      <c r="A209" s="12"/>
      <c r="B209" s="28"/>
      <c r="C209" s="29"/>
      <c r="D209" s="28"/>
      <c r="E209" s="21"/>
      <c r="F209" s="29"/>
      <c r="G209" s="27"/>
      <c r="H209" s="197"/>
      <c r="I209" s="142">
        <v>0</v>
      </c>
      <c r="J209" s="563" t="e">
        <f>#REF!+I209</f>
        <v>#REF!</v>
      </c>
      <c r="K209" s="197"/>
      <c r="L209" s="197"/>
    </row>
    <row r="210" spans="1:12" s="54" customFormat="1" ht="206.25" customHeight="1" hidden="1">
      <c r="A210" s="133" t="s">
        <v>29</v>
      </c>
      <c r="B210" s="28" t="s">
        <v>129</v>
      </c>
      <c r="C210" s="29" t="s">
        <v>139</v>
      </c>
      <c r="D210" s="28" t="s">
        <v>133</v>
      </c>
      <c r="E210" s="21" t="s">
        <v>122</v>
      </c>
      <c r="F210" s="29" t="s">
        <v>30</v>
      </c>
      <c r="G210" s="64"/>
      <c r="H210" s="197"/>
      <c r="I210" s="49">
        <f>I211</f>
        <v>0</v>
      </c>
      <c r="J210" s="556" t="e">
        <f>#REF!+I210</f>
        <v>#REF!</v>
      </c>
      <c r="K210" s="197"/>
      <c r="L210" s="197"/>
    </row>
    <row r="211" spans="1:12" s="54" customFormat="1" ht="19.5" customHeight="1" hidden="1">
      <c r="A211" s="12" t="s">
        <v>182</v>
      </c>
      <c r="B211" s="28" t="s">
        <v>129</v>
      </c>
      <c r="C211" s="29" t="s">
        <v>139</v>
      </c>
      <c r="D211" s="28" t="s">
        <v>133</v>
      </c>
      <c r="E211" s="21" t="s">
        <v>122</v>
      </c>
      <c r="F211" s="29" t="s">
        <v>30</v>
      </c>
      <c r="G211" s="27" t="s">
        <v>183</v>
      </c>
      <c r="H211" s="197"/>
      <c r="I211" s="49">
        <v>0</v>
      </c>
      <c r="J211" s="556" t="e">
        <f>#REF!+I211</f>
        <v>#REF!</v>
      </c>
      <c r="K211" s="197"/>
      <c r="L211" s="197"/>
    </row>
    <row r="212" spans="1:12" s="54" customFormat="1" ht="262.5" customHeight="1" hidden="1">
      <c r="A212" s="133" t="s">
        <v>31</v>
      </c>
      <c r="B212" s="28" t="s">
        <v>129</v>
      </c>
      <c r="C212" s="29" t="s">
        <v>139</v>
      </c>
      <c r="D212" s="28" t="s">
        <v>133</v>
      </c>
      <c r="E212" s="21" t="s">
        <v>122</v>
      </c>
      <c r="F212" s="29" t="s">
        <v>32</v>
      </c>
      <c r="G212" s="64"/>
      <c r="H212" s="197"/>
      <c r="I212" s="49">
        <f>I213</f>
        <v>0</v>
      </c>
      <c r="J212" s="556" t="e">
        <f>#REF!+I212</f>
        <v>#REF!</v>
      </c>
      <c r="K212" s="197"/>
      <c r="L212" s="197"/>
    </row>
    <row r="213" spans="1:12" s="54" customFormat="1" ht="19.5" customHeight="1" hidden="1">
      <c r="A213" s="12" t="s">
        <v>182</v>
      </c>
      <c r="B213" s="28" t="s">
        <v>129</v>
      </c>
      <c r="C213" s="29" t="s">
        <v>139</v>
      </c>
      <c r="D213" s="28" t="s">
        <v>133</v>
      </c>
      <c r="E213" s="21" t="s">
        <v>122</v>
      </c>
      <c r="F213" s="29" t="s">
        <v>32</v>
      </c>
      <c r="G213" s="27" t="s">
        <v>183</v>
      </c>
      <c r="H213" s="197"/>
      <c r="I213" s="49">
        <v>0</v>
      </c>
      <c r="J213" s="556" t="e">
        <f>#REF!+I213</f>
        <v>#REF!</v>
      </c>
      <c r="K213" s="197"/>
      <c r="L213" s="197"/>
    </row>
    <row r="214" spans="1:12" s="54" customFormat="1" ht="131.25" customHeight="1" hidden="1">
      <c r="A214" s="82" t="s">
        <v>4</v>
      </c>
      <c r="B214" s="33" t="s">
        <v>129</v>
      </c>
      <c r="C214" s="34" t="s">
        <v>139</v>
      </c>
      <c r="D214" s="33" t="s">
        <v>149</v>
      </c>
      <c r="E214" s="59" t="s">
        <v>180</v>
      </c>
      <c r="F214" s="34" t="s">
        <v>181</v>
      </c>
      <c r="G214" s="136"/>
      <c r="H214" s="202"/>
      <c r="I214" s="48">
        <f aca="true" t="shared" si="11" ref="I214:I220">I215</f>
        <v>0</v>
      </c>
      <c r="J214" s="556" t="e">
        <f>#REF!+I214</f>
        <v>#REF!</v>
      </c>
      <c r="K214" s="202"/>
      <c r="L214" s="202"/>
    </row>
    <row r="215" spans="1:12" s="54" customFormat="1" ht="40.5" customHeight="1" hidden="1">
      <c r="A215" s="82" t="s">
        <v>5</v>
      </c>
      <c r="B215" s="33" t="s">
        <v>129</v>
      </c>
      <c r="C215" s="34" t="s">
        <v>139</v>
      </c>
      <c r="D215" s="33" t="s">
        <v>149</v>
      </c>
      <c r="E215" s="59" t="s">
        <v>120</v>
      </c>
      <c r="F215" s="34" t="s">
        <v>181</v>
      </c>
      <c r="G215" s="64"/>
      <c r="H215" s="197"/>
      <c r="I215" s="48">
        <f t="shared" si="11"/>
        <v>0</v>
      </c>
      <c r="J215" s="556" t="e">
        <f>#REF!+I215</f>
        <v>#REF!</v>
      </c>
      <c r="K215" s="197"/>
      <c r="L215" s="197"/>
    </row>
    <row r="216" spans="1:12" s="54" customFormat="1" ht="58.5" customHeight="1" hidden="1">
      <c r="A216" s="133" t="s">
        <v>6</v>
      </c>
      <c r="B216" s="28" t="s">
        <v>129</v>
      </c>
      <c r="C216" s="29" t="s">
        <v>139</v>
      </c>
      <c r="D216" s="28" t="s">
        <v>149</v>
      </c>
      <c r="E216" s="21" t="s">
        <v>120</v>
      </c>
      <c r="F216" s="29" t="s">
        <v>7</v>
      </c>
      <c r="G216" s="64"/>
      <c r="H216" s="197"/>
      <c r="I216" s="49">
        <f t="shared" si="11"/>
        <v>0</v>
      </c>
      <c r="J216" s="556" t="e">
        <f>#REF!+I216</f>
        <v>#REF!</v>
      </c>
      <c r="K216" s="197"/>
      <c r="L216" s="197"/>
    </row>
    <row r="217" spans="1:12" s="54" customFormat="1" ht="56.25" customHeight="1" hidden="1">
      <c r="A217" s="12" t="s">
        <v>225</v>
      </c>
      <c r="B217" s="28" t="s">
        <v>129</v>
      </c>
      <c r="C217" s="29" t="s">
        <v>139</v>
      </c>
      <c r="D217" s="28" t="s">
        <v>149</v>
      </c>
      <c r="E217" s="21" t="s">
        <v>120</v>
      </c>
      <c r="F217" s="29" t="s">
        <v>7</v>
      </c>
      <c r="G217" s="27">
        <v>240</v>
      </c>
      <c r="H217" s="197"/>
      <c r="I217" s="49">
        <v>0</v>
      </c>
      <c r="J217" s="556" t="e">
        <f>#REF!+I217</f>
        <v>#REF!</v>
      </c>
      <c r="K217" s="197"/>
      <c r="L217" s="197"/>
    </row>
    <row r="218" spans="1:12" s="54" customFormat="1" ht="131.25" customHeight="1" hidden="1">
      <c r="A218" s="82" t="s">
        <v>189</v>
      </c>
      <c r="B218" s="33" t="s">
        <v>129</v>
      </c>
      <c r="C218" s="34" t="s">
        <v>139</v>
      </c>
      <c r="D218" s="33" t="s">
        <v>190</v>
      </c>
      <c r="E218" s="59" t="s">
        <v>180</v>
      </c>
      <c r="F218" s="34" t="s">
        <v>181</v>
      </c>
      <c r="G218" s="136"/>
      <c r="H218" s="202"/>
      <c r="I218" s="48">
        <f t="shared" si="11"/>
        <v>0</v>
      </c>
      <c r="J218" s="556" t="e">
        <f>#REF!+I218</f>
        <v>#REF!</v>
      </c>
      <c r="K218" s="202"/>
      <c r="L218" s="202"/>
    </row>
    <row r="219" spans="1:12" s="54" customFormat="1" ht="93.75" customHeight="1" hidden="1">
      <c r="A219" s="82" t="s">
        <v>191</v>
      </c>
      <c r="B219" s="33" t="s">
        <v>129</v>
      </c>
      <c r="C219" s="34" t="s">
        <v>139</v>
      </c>
      <c r="D219" s="33" t="s">
        <v>190</v>
      </c>
      <c r="E219" s="59" t="s">
        <v>120</v>
      </c>
      <c r="F219" s="34" t="s">
        <v>181</v>
      </c>
      <c r="G219" s="64"/>
      <c r="H219" s="197"/>
      <c r="I219" s="48">
        <f>I220</f>
        <v>0</v>
      </c>
      <c r="J219" s="556" t="e">
        <f>J220+J222</f>
        <v>#REF!</v>
      </c>
      <c r="K219" s="197"/>
      <c r="L219" s="197"/>
    </row>
    <row r="220" spans="1:12" s="54" customFormat="1" ht="131.25" customHeight="1" hidden="1">
      <c r="A220" s="133" t="s">
        <v>192</v>
      </c>
      <c r="B220" s="28" t="s">
        <v>129</v>
      </c>
      <c r="C220" s="29" t="s">
        <v>139</v>
      </c>
      <c r="D220" s="28" t="s">
        <v>190</v>
      </c>
      <c r="E220" s="21" t="s">
        <v>120</v>
      </c>
      <c r="F220" s="29" t="s">
        <v>9</v>
      </c>
      <c r="G220" s="64"/>
      <c r="H220" s="197"/>
      <c r="I220" s="49">
        <f t="shared" si="11"/>
        <v>0</v>
      </c>
      <c r="J220" s="556" t="e">
        <f>#REF!+I220</f>
        <v>#REF!</v>
      </c>
      <c r="K220" s="197"/>
      <c r="L220" s="197"/>
    </row>
    <row r="221" spans="1:12" s="54" customFormat="1" ht="56.25" customHeight="1" hidden="1">
      <c r="A221" s="12" t="s">
        <v>225</v>
      </c>
      <c r="B221" s="28" t="s">
        <v>129</v>
      </c>
      <c r="C221" s="29" t="s">
        <v>139</v>
      </c>
      <c r="D221" s="28" t="s">
        <v>190</v>
      </c>
      <c r="E221" s="21" t="s">
        <v>120</v>
      </c>
      <c r="F221" s="29" t="s">
        <v>9</v>
      </c>
      <c r="G221" s="27">
        <v>240</v>
      </c>
      <c r="H221" s="197"/>
      <c r="I221" s="49">
        <v>0</v>
      </c>
      <c r="J221" s="556" t="e">
        <f>#REF!+I221</f>
        <v>#REF!</v>
      </c>
      <c r="K221" s="197"/>
      <c r="L221" s="197"/>
    </row>
    <row r="222" spans="1:12" s="54" customFormat="1" ht="131.25" customHeight="1" hidden="1">
      <c r="A222" s="12" t="s">
        <v>215</v>
      </c>
      <c r="B222" s="28" t="s">
        <v>129</v>
      </c>
      <c r="C222" s="29" t="s">
        <v>139</v>
      </c>
      <c r="D222" s="28" t="s">
        <v>190</v>
      </c>
      <c r="E222" s="21" t="s">
        <v>120</v>
      </c>
      <c r="F222" s="29" t="s">
        <v>216</v>
      </c>
      <c r="G222" s="27">
        <v>244</v>
      </c>
      <c r="H222" s="197"/>
      <c r="I222" s="49">
        <v>0</v>
      </c>
      <c r="J222" s="556">
        <f>J223</f>
        <v>0</v>
      </c>
      <c r="K222" s="197"/>
      <c r="L222" s="197"/>
    </row>
    <row r="223" spans="1:12" s="54" customFormat="1" ht="37.5" customHeight="1" hidden="1">
      <c r="A223" s="12" t="s">
        <v>3</v>
      </c>
      <c r="B223" s="28" t="s">
        <v>129</v>
      </c>
      <c r="C223" s="29" t="s">
        <v>139</v>
      </c>
      <c r="D223" s="28" t="s">
        <v>190</v>
      </c>
      <c r="E223" s="21" t="s">
        <v>120</v>
      </c>
      <c r="F223" s="29" t="s">
        <v>216</v>
      </c>
      <c r="G223" s="27">
        <v>244</v>
      </c>
      <c r="H223" s="197"/>
      <c r="I223" s="49">
        <v>0</v>
      </c>
      <c r="J223" s="556"/>
      <c r="K223" s="197"/>
      <c r="L223" s="197"/>
    </row>
    <row r="224" spans="1:12" s="54" customFormat="1" ht="38.25" customHeight="1" hidden="1">
      <c r="A224" s="11" t="s">
        <v>390</v>
      </c>
      <c r="B224" s="5" t="s">
        <v>129</v>
      </c>
      <c r="C224" s="34" t="s">
        <v>139</v>
      </c>
      <c r="D224" s="33" t="s">
        <v>88</v>
      </c>
      <c r="E224" s="59" t="s">
        <v>180</v>
      </c>
      <c r="F224" s="34" t="s">
        <v>181</v>
      </c>
      <c r="G224" s="27"/>
      <c r="H224" s="197"/>
      <c r="I224" s="48">
        <f>I225</f>
        <v>0</v>
      </c>
      <c r="J224" s="556" t="e">
        <f>#REF!+I224</f>
        <v>#REF!</v>
      </c>
      <c r="K224" s="197"/>
      <c r="L224" s="197"/>
    </row>
    <row r="225" spans="1:12" s="54" customFormat="1" ht="19.5" customHeight="1" hidden="1">
      <c r="A225" s="11" t="s">
        <v>388</v>
      </c>
      <c r="B225" s="5" t="s">
        <v>129</v>
      </c>
      <c r="C225" s="34" t="s">
        <v>139</v>
      </c>
      <c r="D225" s="33" t="s">
        <v>88</v>
      </c>
      <c r="E225" s="59" t="s">
        <v>89</v>
      </c>
      <c r="F225" s="34" t="s">
        <v>181</v>
      </c>
      <c r="G225" s="32"/>
      <c r="H225" s="196"/>
      <c r="I225" s="48">
        <v>0</v>
      </c>
      <c r="J225" s="556" t="e">
        <f>#REF!+I225</f>
        <v>#REF!</v>
      </c>
      <c r="K225" s="196"/>
      <c r="L225" s="196"/>
    </row>
    <row r="226" spans="1:12" s="54" customFormat="1" ht="81.75" customHeight="1" hidden="1">
      <c r="A226" s="12" t="s">
        <v>66</v>
      </c>
      <c r="B226" s="28" t="s">
        <v>129</v>
      </c>
      <c r="C226" s="29" t="s">
        <v>139</v>
      </c>
      <c r="D226" s="28" t="s">
        <v>88</v>
      </c>
      <c r="E226" s="21" t="s">
        <v>89</v>
      </c>
      <c r="F226" s="29" t="s">
        <v>8</v>
      </c>
      <c r="G226" s="27"/>
      <c r="H226" s="197"/>
      <c r="I226" s="49">
        <f>I227</f>
        <v>0</v>
      </c>
      <c r="J226" s="556" t="e">
        <f>#REF!+I226</f>
        <v>#REF!</v>
      </c>
      <c r="K226" s="197"/>
      <c r="L226" s="197"/>
    </row>
    <row r="227" spans="1:12" s="54" customFormat="1" ht="56.25" customHeight="1" hidden="1">
      <c r="A227" s="12" t="s">
        <v>225</v>
      </c>
      <c r="B227" s="28" t="s">
        <v>129</v>
      </c>
      <c r="C227" s="29" t="s">
        <v>139</v>
      </c>
      <c r="D227" s="28" t="s">
        <v>88</v>
      </c>
      <c r="E227" s="21" t="s">
        <v>89</v>
      </c>
      <c r="F227" s="29" t="s">
        <v>8</v>
      </c>
      <c r="G227" s="27">
        <v>240</v>
      </c>
      <c r="H227" s="197"/>
      <c r="I227" s="49">
        <v>0</v>
      </c>
      <c r="J227" s="556" t="e">
        <f>#REF!+I227</f>
        <v>#REF!</v>
      </c>
      <c r="K227" s="197"/>
      <c r="L227" s="197"/>
    </row>
    <row r="228" spans="1:12" s="54" customFormat="1" ht="81" customHeight="1">
      <c r="A228" s="12" t="s">
        <v>514</v>
      </c>
      <c r="B228" s="28" t="s">
        <v>129</v>
      </c>
      <c r="C228" s="29" t="s">
        <v>139</v>
      </c>
      <c r="D228" s="28" t="s">
        <v>141</v>
      </c>
      <c r="E228" s="21" t="s">
        <v>180</v>
      </c>
      <c r="F228" s="29" t="s">
        <v>512</v>
      </c>
      <c r="G228" s="27"/>
      <c r="H228" s="197">
        <f>H229</f>
        <v>807</v>
      </c>
      <c r="I228" s="49"/>
      <c r="J228" s="556"/>
      <c r="K228" s="197">
        <f>K229</f>
        <v>0</v>
      </c>
      <c r="L228" s="197">
        <f>L229</f>
        <v>807</v>
      </c>
    </row>
    <row r="229" spans="1:12" s="54" customFormat="1" ht="63" customHeight="1">
      <c r="A229" s="12" t="s">
        <v>225</v>
      </c>
      <c r="B229" s="28" t="s">
        <v>129</v>
      </c>
      <c r="C229" s="29" t="s">
        <v>139</v>
      </c>
      <c r="D229" s="28" t="s">
        <v>141</v>
      </c>
      <c r="E229" s="21" t="s">
        <v>180</v>
      </c>
      <c r="F229" s="29" t="s">
        <v>512</v>
      </c>
      <c r="G229" s="27">
        <v>240</v>
      </c>
      <c r="H229" s="197">
        <v>807</v>
      </c>
      <c r="I229" s="49"/>
      <c r="J229" s="556"/>
      <c r="K229" s="200">
        <v>0</v>
      </c>
      <c r="L229" s="197">
        <f>H229+K229</f>
        <v>807</v>
      </c>
    </row>
    <row r="230" spans="1:12" s="53" customFormat="1" ht="62.25" customHeight="1">
      <c r="A230" s="133" t="s">
        <v>485</v>
      </c>
      <c r="B230" s="28" t="s">
        <v>129</v>
      </c>
      <c r="C230" s="29" t="s">
        <v>139</v>
      </c>
      <c r="D230" s="28" t="s">
        <v>141</v>
      </c>
      <c r="E230" s="21" t="s">
        <v>180</v>
      </c>
      <c r="F230" s="29" t="s">
        <v>473</v>
      </c>
      <c r="G230" s="64"/>
      <c r="H230" s="197">
        <f>H231</f>
        <v>66.1</v>
      </c>
      <c r="I230" s="142">
        <f>I231</f>
        <v>0</v>
      </c>
      <c r="J230" s="563" t="e">
        <f>#REF!+I230</f>
        <v>#REF!</v>
      </c>
      <c r="K230" s="197">
        <f>K231</f>
        <v>0</v>
      </c>
      <c r="L230" s="197">
        <f>L231</f>
        <v>66.1</v>
      </c>
    </row>
    <row r="231" spans="1:12" s="54" customFormat="1" ht="69" customHeight="1">
      <c r="A231" s="12" t="s">
        <v>225</v>
      </c>
      <c r="B231" s="28" t="s">
        <v>129</v>
      </c>
      <c r="C231" s="29" t="s">
        <v>139</v>
      </c>
      <c r="D231" s="28" t="s">
        <v>141</v>
      </c>
      <c r="E231" s="21" t="s">
        <v>180</v>
      </c>
      <c r="F231" s="29" t="s">
        <v>473</v>
      </c>
      <c r="G231" s="27">
        <v>240</v>
      </c>
      <c r="H231" s="197">
        <v>66.1</v>
      </c>
      <c r="I231" s="142">
        <v>0</v>
      </c>
      <c r="J231" s="563" t="e">
        <f>#REF!+I231</f>
        <v>#REF!</v>
      </c>
      <c r="K231" s="197">
        <v>0</v>
      </c>
      <c r="L231" s="197">
        <f>H231+K231</f>
        <v>66.1</v>
      </c>
    </row>
    <row r="232" spans="1:12" s="54" customFormat="1" ht="72" customHeight="1">
      <c r="A232" s="80" t="s">
        <v>485</v>
      </c>
      <c r="B232" s="28" t="s">
        <v>129</v>
      </c>
      <c r="C232" s="29" t="s">
        <v>139</v>
      </c>
      <c r="D232" s="28" t="s">
        <v>141</v>
      </c>
      <c r="E232" s="21" t="s">
        <v>180</v>
      </c>
      <c r="F232" s="29" t="s">
        <v>471</v>
      </c>
      <c r="G232" s="191"/>
      <c r="H232" s="198">
        <f>H233</f>
        <v>724.3</v>
      </c>
      <c r="I232" s="49"/>
      <c r="J232" s="556"/>
      <c r="K232" s="198">
        <f>K233</f>
        <v>0</v>
      </c>
      <c r="L232" s="198">
        <f>L233</f>
        <v>724.3</v>
      </c>
    </row>
    <row r="233" spans="1:12" s="54" customFormat="1" ht="56.25">
      <c r="A233" s="12" t="s">
        <v>225</v>
      </c>
      <c r="B233" s="28" t="s">
        <v>129</v>
      </c>
      <c r="C233" s="29" t="s">
        <v>139</v>
      </c>
      <c r="D233" s="28" t="s">
        <v>141</v>
      </c>
      <c r="E233" s="21" t="s">
        <v>180</v>
      </c>
      <c r="F233" s="29" t="s">
        <v>471</v>
      </c>
      <c r="G233" s="191">
        <v>240</v>
      </c>
      <c r="H233" s="198">
        <v>724.3</v>
      </c>
      <c r="I233" s="49"/>
      <c r="J233" s="556"/>
      <c r="K233" s="198">
        <v>0</v>
      </c>
      <c r="L233" s="198">
        <f>H233+K233</f>
        <v>724.3</v>
      </c>
    </row>
    <row r="234" spans="1:12" s="53" customFormat="1" ht="19.5" customHeight="1" hidden="1">
      <c r="A234" s="192" t="s">
        <v>388</v>
      </c>
      <c r="B234" s="176" t="s">
        <v>129</v>
      </c>
      <c r="C234" s="178" t="s">
        <v>139</v>
      </c>
      <c r="D234" s="176" t="s">
        <v>88</v>
      </c>
      <c r="E234" s="177" t="s">
        <v>180</v>
      </c>
      <c r="F234" s="178" t="s">
        <v>326</v>
      </c>
      <c r="G234" s="193"/>
      <c r="H234" s="203">
        <f>H235</f>
        <v>0</v>
      </c>
      <c r="I234" s="48"/>
      <c r="J234" s="556"/>
      <c r="K234" s="203">
        <f>K235</f>
        <v>0</v>
      </c>
      <c r="L234" s="203">
        <f>L235</f>
        <v>0</v>
      </c>
    </row>
    <row r="235" spans="1:12" s="54" customFormat="1" ht="19.5" customHeight="1" hidden="1">
      <c r="A235" s="12" t="s">
        <v>388</v>
      </c>
      <c r="B235" s="28" t="s">
        <v>129</v>
      </c>
      <c r="C235" s="29" t="s">
        <v>139</v>
      </c>
      <c r="D235" s="28" t="s">
        <v>88</v>
      </c>
      <c r="E235" s="21" t="s">
        <v>89</v>
      </c>
      <c r="F235" s="29" t="s">
        <v>327</v>
      </c>
      <c r="G235" s="191"/>
      <c r="H235" s="198">
        <v>0</v>
      </c>
      <c r="I235" s="49"/>
      <c r="J235" s="556"/>
      <c r="K235" s="198">
        <v>0</v>
      </c>
      <c r="L235" s="198">
        <v>0</v>
      </c>
    </row>
    <row r="236" spans="1:12" s="54" customFormat="1" ht="37.5">
      <c r="A236" s="219" t="s">
        <v>148</v>
      </c>
      <c r="B236" s="176" t="s">
        <v>129</v>
      </c>
      <c r="C236" s="178" t="s">
        <v>149</v>
      </c>
      <c r="D236" s="176"/>
      <c r="E236" s="177"/>
      <c r="F236" s="178"/>
      <c r="G236" s="220"/>
      <c r="H236" s="203">
        <f>H237+H242</f>
        <v>284.7</v>
      </c>
      <c r="I236" s="69">
        <f>I242+I247+I237</f>
        <v>0</v>
      </c>
      <c r="J236" s="553" t="e">
        <f>#REF!+I236</f>
        <v>#REF!</v>
      </c>
      <c r="K236" s="203">
        <f>K237+K242</f>
        <v>-150</v>
      </c>
      <c r="L236" s="203">
        <f>L237+L242</f>
        <v>134.7</v>
      </c>
    </row>
    <row r="237" spans="1:12" s="54" customFormat="1" ht="104.25" customHeight="1">
      <c r="A237" s="150" t="s">
        <v>405</v>
      </c>
      <c r="B237" s="126" t="s">
        <v>129</v>
      </c>
      <c r="C237" s="127" t="s">
        <v>149</v>
      </c>
      <c r="D237" s="148" t="s">
        <v>124</v>
      </c>
      <c r="E237" s="151" t="s">
        <v>180</v>
      </c>
      <c r="F237" s="127" t="s">
        <v>326</v>
      </c>
      <c r="G237" s="152"/>
      <c r="H237" s="200">
        <f>H239</f>
        <v>16.7</v>
      </c>
      <c r="I237" s="139">
        <f>I238</f>
        <v>0</v>
      </c>
      <c r="J237" s="554" t="e">
        <f>#REF!+I237</f>
        <v>#REF!</v>
      </c>
      <c r="K237" s="200">
        <f>K239</f>
        <v>0</v>
      </c>
      <c r="L237" s="200">
        <f>L239</f>
        <v>16.7</v>
      </c>
    </row>
    <row r="238" spans="1:12" s="54" customFormat="1" ht="19.5" customHeight="1" hidden="1">
      <c r="A238" s="150"/>
      <c r="B238" s="126" t="s">
        <v>129</v>
      </c>
      <c r="C238" s="127" t="s">
        <v>149</v>
      </c>
      <c r="D238" s="148" t="s">
        <v>124</v>
      </c>
      <c r="E238" s="151" t="s">
        <v>180</v>
      </c>
      <c r="F238" s="127" t="s">
        <v>326</v>
      </c>
      <c r="G238" s="145"/>
      <c r="H238" s="199"/>
      <c r="I238" s="139">
        <f>I240</f>
        <v>0</v>
      </c>
      <c r="J238" s="554" t="e">
        <f>#REF!+I238</f>
        <v>#REF!</v>
      </c>
      <c r="K238" s="199"/>
      <c r="L238" s="199"/>
    </row>
    <row r="239" spans="1:12" s="54" customFormat="1" ht="60.75" customHeight="1">
      <c r="A239" s="153" t="s">
        <v>338</v>
      </c>
      <c r="B239" s="126" t="s">
        <v>129</v>
      </c>
      <c r="C239" s="127" t="s">
        <v>149</v>
      </c>
      <c r="D239" s="148" t="s">
        <v>124</v>
      </c>
      <c r="E239" s="151" t="s">
        <v>180</v>
      </c>
      <c r="F239" s="127" t="s">
        <v>327</v>
      </c>
      <c r="G239" s="145"/>
      <c r="H239" s="199">
        <f>H240</f>
        <v>16.7</v>
      </c>
      <c r="I239" s="139"/>
      <c r="J239" s="554"/>
      <c r="K239" s="199">
        <f>K240</f>
        <v>0</v>
      </c>
      <c r="L239" s="199">
        <f>L240</f>
        <v>16.7</v>
      </c>
    </row>
    <row r="240" spans="1:12" s="54" customFormat="1" ht="45.75" customHeight="1">
      <c r="A240" s="154" t="s">
        <v>372</v>
      </c>
      <c r="B240" s="128" t="s">
        <v>129</v>
      </c>
      <c r="C240" s="129" t="s">
        <v>149</v>
      </c>
      <c r="D240" s="147" t="s">
        <v>124</v>
      </c>
      <c r="E240" s="81" t="s">
        <v>180</v>
      </c>
      <c r="F240" s="129" t="s">
        <v>384</v>
      </c>
      <c r="G240" s="152"/>
      <c r="H240" s="200">
        <f>H241</f>
        <v>16.7</v>
      </c>
      <c r="I240" s="140">
        <f>I241</f>
        <v>0</v>
      </c>
      <c r="J240" s="554" t="e">
        <f>#REF!+I240</f>
        <v>#REF!</v>
      </c>
      <c r="K240" s="200">
        <f>K241</f>
        <v>0</v>
      </c>
      <c r="L240" s="200">
        <f>L241</f>
        <v>16.7</v>
      </c>
    </row>
    <row r="241" spans="1:12" s="54" customFormat="1" ht="56.25">
      <c r="A241" s="80" t="s">
        <v>225</v>
      </c>
      <c r="B241" s="128" t="s">
        <v>129</v>
      </c>
      <c r="C241" s="129" t="s">
        <v>149</v>
      </c>
      <c r="D241" s="147" t="s">
        <v>124</v>
      </c>
      <c r="E241" s="81" t="s">
        <v>180</v>
      </c>
      <c r="F241" s="129" t="s">
        <v>384</v>
      </c>
      <c r="G241" s="77">
        <v>240</v>
      </c>
      <c r="H241" s="200">
        <v>16.7</v>
      </c>
      <c r="I241" s="140">
        <v>0</v>
      </c>
      <c r="J241" s="554" t="e">
        <f>#REF!+I241</f>
        <v>#REF!</v>
      </c>
      <c r="K241" s="200">
        <v>0</v>
      </c>
      <c r="L241" s="200">
        <f>H241+K241</f>
        <v>16.7</v>
      </c>
    </row>
    <row r="242" spans="1:12" s="46" customFormat="1" ht="95.25" customHeight="1">
      <c r="A242" s="150" t="s">
        <v>339</v>
      </c>
      <c r="B242" s="126" t="s">
        <v>129</v>
      </c>
      <c r="C242" s="127" t="s">
        <v>149</v>
      </c>
      <c r="D242" s="148" t="s">
        <v>151</v>
      </c>
      <c r="E242" s="151" t="s">
        <v>180</v>
      </c>
      <c r="F242" s="127" t="s">
        <v>326</v>
      </c>
      <c r="G242" s="152"/>
      <c r="H242" s="199">
        <f>H243+H254</f>
        <v>268</v>
      </c>
      <c r="I242" s="139">
        <f>I243</f>
        <v>0</v>
      </c>
      <c r="J242" s="554" t="e">
        <f>#REF!+I242</f>
        <v>#REF!</v>
      </c>
      <c r="K242" s="199">
        <f>K243+K254</f>
        <v>-150</v>
      </c>
      <c r="L242" s="199">
        <f>L243+L254</f>
        <v>118</v>
      </c>
    </row>
    <row r="243" spans="1:12" s="54" customFormat="1" ht="37.5" customHeight="1">
      <c r="A243" s="150" t="s">
        <v>340</v>
      </c>
      <c r="B243" s="126" t="s">
        <v>129</v>
      </c>
      <c r="C243" s="127" t="s">
        <v>149</v>
      </c>
      <c r="D243" s="148" t="s">
        <v>151</v>
      </c>
      <c r="E243" s="151" t="s">
        <v>120</v>
      </c>
      <c r="F243" s="127" t="s">
        <v>326</v>
      </c>
      <c r="G243" s="145"/>
      <c r="H243" s="199">
        <f>H244</f>
        <v>118</v>
      </c>
      <c r="I243" s="139">
        <f>I245</f>
        <v>0</v>
      </c>
      <c r="J243" s="554" t="e">
        <f>#REF!+I243</f>
        <v>#REF!</v>
      </c>
      <c r="K243" s="199">
        <f aca="true" t="shared" si="12" ref="K243:L245">K244</f>
        <v>-5.5</v>
      </c>
      <c r="L243" s="199">
        <f t="shared" si="12"/>
        <v>112.5</v>
      </c>
    </row>
    <row r="244" spans="1:12" s="54" customFormat="1" ht="56.25">
      <c r="A244" s="153" t="s">
        <v>341</v>
      </c>
      <c r="B244" s="126" t="s">
        <v>129</v>
      </c>
      <c r="C244" s="127" t="s">
        <v>149</v>
      </c>
      <c r="D244" s="148" t="s">
        <v>151</v>
      </c>
      <c r="E244" s="151" t="s">
        <v>120</v>
      </c>
      <c r="F244" s="127" t="s">
        <v>327</v>
      </c>
      <c r="G244" s="145"/>
      <c r="H244" s="199">
        <f>H245</f>
        <v>118</v>
      </c>
      <c r="I244" s="139"/>
      <c r="J244" s="554"/>
      <c r="K244" s="199">
        <f t="shared" si="12"/>
        <v>-5.5</v>
      </c>
      <c r="L244" s="199">
        <f t="shared" si="12"/>
        <v>112.5</v>
      </c>
    </row>
    <row r="245" spans="1:12" s="54" customFormat="1" ht="37.5">
      <c r="A245" s="154" t="s">
        <v>373</v>
      </c>
      <c r="B245" s="128" t="s">
        <v>129</v>
      </c>
      <c r="C245" s="129" t="s">
        <v>149</v>
      </c>
      <c r="D245" s="147" t="s">
        <v>151</v>
      </c>
      <c r="E245" s="81" t="s">
        <v>120</v>
      </c>
      <c r="F245" s="129" t="s">
        <v>364</v>
      </c>
      <c r="G245" s="152"/>
      <c r="H245" s="200">
        <f>H246</f>
        <v>118</v>
      </c>
      <c r="I245" s="140">
        <f>I246</f>
        <v>0</v>
      </c>
      <c r="J245" s="554" t="e">
        <f>#REF!+I245</f>
        <v>#REF!</v>
      </c>
      <c r="K245" s="200">
        <f t="shared" si="12"/>
        <v>-5.5</v>
      </c>
      <c r="L245" s="200">
        <f t="shared" si="12"/>
        <v>112.5</v>
      </c>
    </row>
    <row r="246" spans="1:12" s="54" customFormat="1" ht="56.25">
      <c r="A246" s="80" t="s">
        <v>225</v>
      </c>
      <c r="B246" s="128" t="s">
        <v>129</v>
      </c>
      <c r="C246" s="129" t="s">
        <v>149</v>
      </c>
      <c r="D246" s="147" t="s">
        <v>151</v>
      </c>
      <c r="E246" s="81" t="s">
        <v>120</v>
      </c>
      <c r="F246" s="129" t="s">
        <v>364</v>
      </c>
      <c r="G246" s="77">
        <v>240</v>
      </c>
      <c r="H246" s="200">
        <v>118</v>
      </c>
      <c r="I246" s="140">
        <v>0</v>
      </c>
      <c r="J246" s="554" t="e">
        <f>#REF!+I246</f>
        <v>#REF!</v>
      </c>
      <c r="K246" s="200">
        <v>-5.5</v>
      </c>
      <c r="L246" s="200">
        <f>H246+K246</f>
        <v>112.5</v>
      </c>
    </row>
    <row r="247" spans="1:12" s="53" customFormat="1" ht="75" customHeight="1" hidden="1">
      <c r="A247" s="150" t="s">
        <v>199</v>
      </c>
      <c r="B247" s="148" t="s">
        <v>129</v>
      </c>
      <c r="C247" s="127" t="s">
        <v>149</v>
      </c>
      <c r="D247" s="148" t="s">
        <v>131</v>
      </c>
      <c r="E247" s="151" t="s">
        <v>180</v>
      </c>
      <c r="F247" s="127" t="s">
        <v>181</v>
      </c>
      <c r="G247" s="152"/>
      <c r="H247" s="200"/>
      <c r="I247" s="48">
        <f>I248</f>
        <v>0</v>
      </c>
      <c r="J247" s="552" t="e">
        <f>#REF!+I247</f>
        <v>#REF!</v>
      </c>
      <c r="K247" s="200"/>
      <c r="L247" s="200"/>
    </row>
    <row r="248" spans="1:12" s="53" customFormat="1" ht="131.25" customHeight="1" hidden="1">
      <c r="A248" s="150" t="s">
        <v>200</v>
      </c>
      <c r="B248" s="148" t="s">
        <v>129</v>
      </c>
      <c r="C248" s="127" t="s">
        <v>149</v>
      </c>
      <c r="D248" s="148" t="s">
        <v>131</v>
      </c>
      <c r="E248" s="151" t="s">
        <v>120</v>
      </c>
      <c r="F248" s="127" t="s">
        <v>181</v>
      </c>
      <c r="G248" s="155"/>
      <c r="H248" s="199"/>
      <c r="I248" s="48">
        <f>I249+I251</f>
        <v>0</v>
      </c>
      <c r="J248" s="552" t="e">
        <f>#REF!+I248</f>
        <v>#REF!</v>
      </c>
      <c r="K248" s="199"/>
      <c r="L248" s="199"/>
    </row>
    <row r="249" spans="1:12" s="54" customFormat="1" ht="262.5" customHeight="1" hidden="1">
      <c r="A249" s="149" t="s">
        <v>100</v>
      </c>
      <c r="B249" s="147" t="s">
        <v>129</v>
      </c>
      <c r="C249" s="129" t="s">
        <v>149</v>
      </c>
      <c r="D249" s="147" t="s">
        <v>131</v>
      </c>
      <c r="E249" s="81" t="s">
        <v>120</v>
      </c>
      <c r="F249" s="129" t="s">
        <v>201</v>
      </c>
      <c r="G249" s="155"/>
      <c r="H249" s="199"/>
      <c r="I249" s="49">
        <f>I250</f>
        <v>0</v>
      </c>
      <c r="J249" s="552" t="e">
        <f>#REF!+I249</f>
        <v>#REF!</v>
      </c>
      <c r="K249" s="199"/>
      <c r="L249" s="199"/>
    </row>
    <row r="250" spans="1:12" s="54" customFormat="1" ht="19.5" customHeight="1" hidden="1">
      <c r="A250" s="80" t="s">
        <v>182</v>
      </c>
      <c r="B250" s="147" t="s">
        <v>129</v>
      </c>
      <c r="C250" s="129" t="s">
        <v>149</v>
      </c>
      <c r="D250" s="147" t="s">
        <v>131</v>
      </c>
      <c r="E250" s="81" t="s">
        <v>120</v>
      </c>
      <c r="F250" s="129" t="s">
        <v>201</v>
      </c>
      <c r="G250" s="77" t="s">
        <v>183</v>
      </c>
      <c r="H250" s="200"/>
      <c r="I250" s="49">
        <v>0</v>
      </c>
      <c r="J250" s="552" t="e">
        <f>#REF!+I250</f>
        <v>#REF!</v>
      </c>
      <c r="K250" s="200"/>
      <c r="L250" s="200"/>
    </row>
    <row r="251" spans="1:12" s="54" customFormat="1" ht="300" customHeight="1" hidden="1">
      <c r="A251" s="149" t="s">
        <v>202</v>
      </c>
      <c r="B251" s="147" t="s">
        <v>129</v>
      </c>
      <c r="C251" s="129" t="s">
        <v>149</v>
      </c>
      <c r="D251" s="147" t="s">
        <v>131</v>
      </c>
      <c r="E251" s="81" t="s">
        <v>120</v>
      </c>
      <c r="F251" s="129" t="s">
        <v>203</v>
      </c>
      <c r="G251" s="152"/>
      <c r="H251" s="200"/>
      <c r="I251" s="49">
        <f>I252</f>
        <v>0</v>
      </c>
      <c r="J251" s="552" t="e">
        <f>#REF!+I251</f>
        <v>#REF!</v>
      </c>
      <c r="K251" s="200"/>
      <c r="L251" s="200"/>
    </row>
    <row r="252" spans="1:12" s="54" customFormat="1" ht="19.5" customHeight="1" hidden="1">
      <c r="A252" s="80" t="s">
        <v>182</v>
      </c>
      <c r="B252" s="147" t="s">
        <v>129</v>
      </c>
      <c r="C252" s="129" t="s">
        <v>149</v>
      </c>
      <c r="D252" s="147" t="s">
        <v>131</v>
      </c>
      <c r="E252" s="81" t="s">
        <v>120</v>
      </c>
      <c r="F252" s="129" t="s">
        <v>203</v>
      </c>
      <c r="G252" s="77" t="s">
        <v>183</v>
      </c>
      <c r="H252" s="200"/>
      <c r="I252" s="49">
        <v>0</v>
      </c>
      <c r="J252" s="552" t="e">
        <f>#REF!+I252</f>
        <v>#REF!</v>
      </c>
      <c r="K252" s="200"/>
      <c r="L252" s="200"/>
    </row>
    <row r="253" spans="1:12" s="54" customFormat="1" ht="19.5" customHeight="1" hidden="1">
      <c r="A253" s="150"/>
      <c r="B253" s="126"/>
      <c r="C253" s="127"/>
      <c r="D253" s="148"/>
      <c r="E253" s="151"/>
      <c r="F253" s="127"/>
      <c r="G253" s="152"/>
      <c r="H253" s="200"/>
      <c r="I253" s="139">
        <f>I254</f>
        <v>0</v>
      </c>
      <c r="J253" s="554" t="e">
        <f>#REF!+I253</f>
        <v>#REF!</v>
      </c>
      <c r="K253" s="200"/>
      <c r="L253" s="200"/>
    </row>
    <row r="254" spans="1:12" s="54" customFormat="1" ht="44.25" customHeight="1">
      <c r="A254" s="150" t="s">
        <v>342</v>
      </c>
      <c r="B254" s="126" t="s">
        <v>129</v>
      </c>
      <c r="C254" s="127" t="s">
        <v>149</v>
      </c>
      <c r="D254" s="148" t="s">
        <v>151</v>
      </c>
      <c r="E254" s="151" t="s">
        <v>121</v>
      </c>
      <c r="F254" s="127" t="s">
        <v>326</v>
      </c>
      <c r="G254" s="145"/>
      <c r="H254" s="199">
        <f>H255</f>
        <v>150</v>
      </c>
      <c r="I254" s="139">
        <f>I256</f>
        <v>0</v>
      </c>
      <c r="J254" s="554" t="e">
        <f>#REF!+I254</f>
        <v>#REF!</v>
      </c>
      <c r="K254" s="199">
        <f aca="true" t="shared" si="13" ref="K254:L256">K255</f>
        <v>-144.5</v>
      </c>
      <c r="L254" s="199">
        <f t="shared" si="13"/>
        <v>5.5</v>
      </c>
    </row>
    <row r="255" spans="1:12" s="54" customFormat="1" ht="44.25" customHeight="1">
      <c r="A255" s="153" t="s">
        <v>343</v>
      </c>
      <c r="B255" s="126" t="s">
        <v>129</v>
      </c>
      <c r="C255" s="127" t="s">
        <v>149</v>
      </c>
      <c r="D255" s="148" t="s">
        <v>151</v>
      </c>
      <c r="E255" s="151" t="s">
        <v>121</v>
      </c>
      <c r="F255" s="127" t="s">
        <v>327</v>
      </c>
      <c r="G255" s="145"/>
      <c r="H255" s="199">
        <f>H256</f>
        <v>150</v>
      </c>
      <c r="I255" s="139"/>
      <c r="J255" s="554"/>
      <c r="K255" s="199">
        <f t="shared" si="13"/>
        <v>-144.5</v>
      </c>
      <c r="L255" s="199">
        <f t="shared" si="13"/>
        <v>5.5</v>
      </c>
    </row>
    <row r="256" spans="1:12" s="54" customFormat="1" ht="69" customHeight="1">
      <c r="A256" s="154" t="s">
        <v>374</v>
      </c>
      <c r="B256" s="128" t="s">
        <v>129</v>
      </c>
      <c r="C256" s="129" t="s">
        <v>149</v>
      </c>
      <c r="D256" s="147" t="s">
        <v>151</v>
      </c>
      <c r="E256" s="81" t="s">
        <v>121</v>
      </c>
      <c r="F256" s="129" t="s">
        <v>361</v>
      </c>
      <c r="G256" s="152"/>
      <c r="H256" s="200">
        <f>H257</f>
        <v>150</v>
      </c>
      <c r="I256" s="140">
        <f>I257</f>
        <v>0</v>
      </c>
      <c r="J256" s="554" t="e">
        <f>#REF!+I256</f>
        <v>#REF!</v>
      </c>
      <c r="K256" s="200">
        <f t="shared" si="13"/>
        <v>-144.5</v>
      </c>
      <c r="L256" s="200">
        <f t="shared" si="13"/>
        <v>5.5</v>
      </c>
    </row>
    <row r="257" spans="1:12" s="54" customFormat="1" ht="56.25">
      <c r="A257" s="80" t="s">
        <v>225</v>
      </c>
      <c r="B257" s="128" t="s">
        <v>129</v>
      </c>
      <c r="C257" s="129" t="s">
        <v>149</v>
      </c>
      <c r="D257" s="147" t="s">
        <v>151</v>
      </c>
      <c r="E257" s="81" t="s">
        <v>121</v>
      </c>
      <c r="F257" s="129" t="s">
        <v>361</v>
      </c>
      <c r="G257" s="77">
        <v>240</v>
      </c>
      <c r="H257" s="200">
        <v>150</v>
      </c>
      <c r="I257" s="140">
        <v>0</v>
      </c>
      <c r="J257" s="554" t="e">
        <f>#REF!+I257</f>
        <v>#REF!</v>
      </c>
      <c r="K257" s="200">
        <v>-144.5</v>
      </c>
      <c r="L257" s="200">
        <f>H257+K257</f>
        <v>5.5</v>
      </c>
    </row>
    <row r="258" spans="1:12" s="46" customFormat="1" ht="37.5">
      <c r="A258" s="175" t="s">
        <v>150</v>
      </c>
      <c r="B258" s="176" t="s">
        <v>151</v>
      </c>
      <c r="C258" s="178" t="s">
        <v>125</v>
      </c>
      <c r="D258" s="176"/>
      <c r="E258" s="177"/>
      <c r="F258" s="178"/>
      <c r="G258" s="179"/>
      <c r="H258" s="212">
        <f>H259+H282+H332</f>
        <v>4462.6</v>
      </c>
      <c r="I258" s="66" t="e">
        <f>I259+I282+I332</f>
        <v>#REF!</v>
      </c>
      <c r="J258" s="562" t="e">
        <f>J259+J282+J332</f>
        <v>#REF!</v>
      </c>
      <c r="K258" s="212">
        <f>K259+K282+K332</f>
        <v>944</v>
      </c>
      <c r="L258" s="212">
        <f>L259+L282+L332</f>
        <v>5406.599999999999</v>
      </c>
    </row>
    <row r="259" spans="1:12" s="46" customFormat="1" ht="19.5">
      <c r="A259" s="182" t="s">
        <v>152</v>
      </c>
      <c r="B259" s="183" t="s">
        <v>151</v>
      </c>
      <c r="C259" s="184" t="s">
        <v>124</v>
      </c>
      <c r="D259" s="185"/>
      <c r="E259" s="186"/>
      <c r="F259" s="184"/>
      <c r="G259" s="209"/>
      <c r="H259" s="210">
        <f>H260</f>
        <v>233.1</v>
      </c>
      <c r="I259" s="74" t="e">
        <f>#REF!+I266</f>
        <v>#REF!</v>
      </c>
      <c r="J259" s="553" t="e">
        <f>#REF!+I259</f>
        <v>#REF!</v>
      </c>
      <c r="K259" s="210">
        <f>K260</f>
        <v>0</v>
      </c>
      <c r="L259" s="210">
        <f>L260</f>
        <v>233.1</v>
      </c>
    </row>
    <row r="260" spans="1:12" s="54" customFormat="1" ht="48.75" customHeight="1">
      <c r="A260" s="150" t="s">
        <v>439</v>
      </c>
      <c r="B260" s="148" t="s">
        <v>151</v>
      </c>
      <c r="C260" s="127" t="s">
        <v>124</v>
      </c>
      <c r="D260" s="148" t="s">
        <v>88</v>
      </c>
      <c r="E260" s="151" t="s">
        <v>180</v>
      </c>
      <c r="F260" s="127" t="s">
        <v>326</v>
      </c>
      <c r="G260" s="145"/>
      <c r="H260" s="199">
        <f>H262</f>
        <v>233.1</v>
      </c>
      <c r="I260" s="139">
        <f>I266+I270</f>
        <v>0</v>
      </c>
      <c r="J260" s="554" t="e">
        <f>#REF!+I260</f>
        <v>#REF!</v>
      </c>
      <c r="K260" s="199">
        <f>K262</f>
        <v>0</v>
      </c>
      <c r="L260" s="199">
        <f>L262</f>
        <v>233.1</v>
      </c>
    </row>
    <row r="261" spans="1:12" s="54" customFormat="1" ht="19.5" customHeight="1" hidden="1">
      <c r="A261" s="82"/>
      <c r="B261" s="33"/>
      <c r="C261" s="34"/>
      <c r="D261" s="33"/>
      <c r="E261" s="59"/>
      <c r="F261" s="34"/>
      <c r="G261" s="32"/>
      <c r="H261" s="196"/>
      <c r="I261" s="139"/>
      <c r="J261" s="554"/>
      <c r="K261" s="196"/>
      <c r="L261" s="196"/>
    </row>
    <row r="262" spans="1:12" s="54" customFormat="1" ht="19.5">
      <c r="A262" s="11" t="s">
        <v>388</v>
      </c>
      <c r="B262" s="33" t="s">
        <v>151</v>
      </c>
      <c r="C262" s="34" t="s">
        <v>124</v>
      </c>
      <c r="D262" s="33" t="s">
        <v>88</v>
      </c>
      <c r="E262" s="59" t="s">
        <v>89</v>
      </c>
      <c r="F262" s="34" t="s">
        <v>326</v>
      </c>
      <c r="G262" s="32"/>
      <c r="H262" s="196">
        <f>H263</f>
        <v>233.1</v>
      </c>
      <c r="I262" s="139"/>
      <c r="J262" s="554"/>
      <c r="K262" s="196">
        <f>K263</f>
        <v>0</v>
      </c>
      <c r="L262" s="196">
        <f>L263</f>
        <v>233.1</v>
      </c>
    </row>
    <row r="263" spans="1:12" s="54" customFormat="1" ht="19.5">
      <c r="A263" s="146" t="s">
        <v>388</v>
      </c>
      <c r="B263" s="33" t="s">
        <v>151</v>
      </c>
      <c r="C263" s="34" t="s">
        <v>124</v>
      </c>
      <c r="D263" s="33" t="s">
        <v>88</v>
      </c>
      <c r="E263" s="59" t="s">
        <v>89</v>
      </c>
      <c r="F263" s="34" t="s">
        <v>327</v>
      </c>
      <c r="G263" s="47"/>
      <c r="H263" s="196">
        <f>H264+H280</f>
        <v>233.1</v>
      </c>
      <c r="I263" s="140">
        <f>I265</f>
        <v>0</v>
      </c>
      <c r="J263" s="554" t="e">
        <f>#REF!+I263</f>
        <v>#REF!</v>
      </c>
      <c r="K263" s="196">
        <f>K264+K280</f>
        <v>0</v>
      </c>
      <c r="L263" s="196">
        <f>L264+L280</f>
        <v>233.1</v>
      </c>
    </row>
    <row r="264" spans="1:12" s="54" customFormat="1" ht="44.25" customHeight="1">
      <c r="A264" s="80" t="s">
        <v>427</v>
      </c>
      <c r="B264" s="147" t="s">
        <v>151</v>
      </c>
      <c r="C264" s="129" t="s">
        <v>124</v>
      </c>
      <c r="D264" s="147" t="s">
        <v>88</v>
      </c>
      <c r="E264" s="81" t="s">
        <v>89</v>
      </c>
      <c r="F264" s="129" t="s">
        <v>369</v>
      </c>
      <c r="G264" s="156"/>
      <c r="H264" s="200">
        <f>H265</f>
        <v>211</v>
      </c>
      <c r="I264" s="140"/>
      <c r="J264" s="554"/>
      <c r="K264" s="200">
        <f>K265</f>
        <v>0</v>
      </c>
      <c r="L264" s="200">
        <f>L265</f>
        <v>211</v>
      </c>
    </row>
    <row r="265" spans="1:12" s="54" customFormat="1" ht="78.75" customHeight="1">
      <c r="A265" s="12" t="s">
        <v>225</v>
      </c>
      <c r="B265" s="28" t="s">
        <v>151</v>
      </c>
      <c r="C265" s="29" t="s">
        <v>124</v>
      </c>
      <c r="D265" s="28" t="s">
        <v>88</v>
      </c>
      <c r="E265" s="21" t="s">
        <v>89</v>
      </c>
      <c r="F265" s="29" t="s">
        <v>369</v>
      </c>
      <c r="G265" s="27">
        <v>240</v>
      </c>
      <c r="H265" s="197">
        <v>211</v>
      </c>
      <c r="I265" s="140">
        <v>0</v>
      </c>
      <c r="J265" s="554" t="e">
        <f>#REF!+I265</f>
        <v>#REF!</v>
      </c>
      <c r="K265" s="197">
        <v>0</v>
      </c>
      <c r="L265" s="197">
        <f>H265+K265</f>
        <v>211</v>
      </c>
    </row>
    <row r="266" spans="1:12" s="46" customFormat="1" ht="37.5" customHeight="1" hidden="1">
      <c r="A266" s="167" t="s">
        <v>390</v>
      </c>
      <c r="B266" s="164" t="s">
        <v>151</v>
      </c>
      <c r="C266" s="163" t="s">
        <v>124</v>
      </c>
      <c r="D266" s="164" t="s">
        <v>88</v>
      </c>
      <c r="E266" s="165" t="s">
        <v>180</v>
      </c>
      <c r="F266" s="163" t="s">
        <v>326</v>
      </c>
      <c r="G266" s="166"/>
      <c r="H266" s="201"/>
      <c r="I266" s="139">
        <f>I267</f>
        <v>0</v>
      </c>
      <c r="J266" s="554" t="e">
        <f>#REF!+I266</f>
        <v>#REF!</v>
      </c>
      <c r="K266" s="201"/>
      <c r="L266" s="201"/>
    </row>
    <row r="267" spans="1:12" s="46" customFormat="1" ht="19.5" customHeight="1" hidden="1">
      <c r="A267" s="11" t="s">
        <v>388</v>
      </c>
      <c r="B267" s="33" t="s">
        <v>151</v>
      </c>
      <c r="C267" s="34" t="s">
        <v>124</v>
      </c>
      <c r="D267" s="33" t="s">
        <v>88</v>
      </c>
      <c r="E267" s="59" t="s">
        <v>89</v>
      </c>
      <c r="F267" s="34" t="s">
        <v>326</v>
      </c>
      <c r="G267" s="32"/>
      <c r="H267" s="196"/>
      <c r="I267" s="139">
        <f>I269</f>
        <v>0</v>
      </c>
      <c r="J267" s="554" t="e">
        <f>#REF!+I267</f>
        <v>#REF!</v>
      </c>
      <c r="K267" s="196"/>
      <c r="L267" s="196"/>
    </row>
    <row r="268" spans="1:12" s="46" customFormat="1" ht="19.5" customHeight="1" hidden="1">
      <c r="A268" s="11" t="s">
        <v>387</v>
      </c>
      <c r="B268" s="33" t="s">
        <v>151</v>
      </c>
      <c r="C268" s="34" t="s">
        <v>124</v>
      </c>
      <c r="D268" s="33" t="s">
        <v>88</v>
      </c>
      <c r="E268" s="59" t="s">
        <v>89</v>
      </c>
      <c r="F268" s="34" t="s">
        <v>327</v>
      </c>
      <c r="G268" s="32"/>
      <c r="H268" s="196"/>
      <c r="I268" s="139"/>
      <c r="J268" s="554"/>
      <c r="K268" s="196"/>
      <c r="L268" s="196"/>
    </row>
    <row r="269" spans="1:12" s="54" customFormat="1" ht="26.25" customHeight="1" hidden="1">
      <c r="A269" s="133" t="s">
        <v>379</v>
      </c>
      <c r="B269" s="28" t="s">
        <v>151</v>
      </c>
      <c r="C269" s="29" t="s">
        <v>124</v>
      </c>
      <c r="D269" s="28" t="s">
        <v>88</v>
      </c>
      <c r="E269" s="21" t="s">
        <v>89</v>
      </c>
      <c r="F269" s="29" t="s">
        <v>369</v>
      </c>
      <c r="G269" s="64"/>
      <c r="H269" s="197"/>
      <c r="I269" s="140">
        <f>I270+I271</f>
        <v>0</v>
      </c>
      <c r="J269" s="554" t="e">
        <f>#REF!+I269</f>
        <v>#REF!</v>
      </c>
      <c r="K269" s="197"/>
      <c r="L269" s="197"/>
    </row>
    <row r="270" spans="1:12" s="54" customFormat="1" ht="56.25" customHeight="1" hidden="1">
      <c r="A270" s="12" t="s">
        <v>225</v>
      </c>
      <c r="B270" s="28" t="s">
        <v>151</v>
      </c>
      <c r="C270" s="29" t="s">
        <v>124</v>
      </c>
      <c r="D270" s="28" t="s">
        <v>88</v>
      </c>
      <c r="E270" s="21" t="s">
        <v>89</v>
      </c>
      <c r="F270" s="29" t="s">
        <v>369</v>
      </c>
      <c r="G270" s="27">
        <v>240</v>
      </c>
      <c r="H270" s="197"/>
      <c r="I270" s="140">
        <v>0</v>
      </c>
      <c r="J270" s="554" t="e">
        <f>#REF!+I270</f>
        <v>#REF!</v>
      </c>
      <c r="K270" s="197"/>
      <c r="L270" s="197"/>
    </row>
    <row r="271" spans="1:12" s="54" customFormat="1" ht="75" customHeight="1" hidden="1">
      <c r="A271" s="12" t="s">
        <v>230</v>
      </c>
      <c r="B271" s="28" t="s">
        <v>151</v>
      </c>
      <c r="C271" s="29" t="s">
        <v>124</v>
      </c>
      <c r="D271" s="28" t="s">
        <v>88</v>
      </c>
      <c r="E271" s="21" t="s">
        <v>89</v>
      </c>
      <c r="F271" s="29" t="s">
        <v>10</v>
      </c>
      <c r="G271" s="27">
        <v>630</v>
      </c>
      <c r="H271" s="197"/>
      <c r="I271" s="49">
        <v>0</v>
      </c>
      <c r="J271" s="556" t="e">
        <f>#REF!+I271</f>
        <v>#REF!</v>
      </c>
      <c r="K271" s="197"/>
      <c r="L271" s="197"/>
    </row>
    <row r="272" spans="1:12" s="54" customFormat="1" ht="168.75" customHeight="1" hidden="1">
      <c r="A272" s="12" t="s">
        <v>67</v>
      </c>
      <c r="B272" s="28" t="s">
        <v>151</v>
      </c>
      <c r="C272" s="29" t="s">
        <v>124</v>
      </c>
      <c r="D272" s="28" t="s">
        <v>88</v>
      </c>
      <c r="E272" s="21" t="s">
        <v>89</v>
      </c>
      <c r="F272" s="29" t="s">
        <v>92</v>
      </c>
      <c r="G272" s="27"/>
      <c r="H272" s="197"/>
      <c r="I272" s="49">
        <f>I273</f>
        <v>0</v>
      </c>
      <c r="J272" s="552" t="e">
        <f>#REF!+I272</f>
        <v>#REF!</v>
      </c>
      <c r="K272" s="197"/>
      <c r="L272" s="197"/>
    </row>
    <row r="273" spans="1:12" s="53" customFormat="1" ht="19.5" customHeight="1" hidden="1">
      <c r="A273" s="12" t="s">
        <v>182</v>
      </c>
      <c r="B273" s="28" t="s">
        <v>151</v>
      </c>
      <c r="C273" s="29" t="s">
        <v>124</v>
      </c>
      <c r="D273" s="28" t="s">
        <v>88</v>
      </c>
      <c r="E273" s="21" t="s">
        <v>89</v>
      </c>
      <c r="F273" s="29" t="s">
        <v>92</v>
      </c>
      <c r="G273" s="27">
        <v>540</v>
      </c>
      <c r="H273" s="197"/>
      <c r="I273" s="49">
        <v>0</v>
      </c>
      <c r="J273" s="552" t="e">
        <f>#REF!+I273</f>
        <v>#REF!</v>
      </c>
      <c r="K273" s="197"/>
      <c r="L273" s="197"/>
    </row>
    <row r="274" spans="1:12" s="54" customFormat="1" ht="112.5" customHeight="1" hidden="1">
      <c r="A274" s="12" t="s">
        <v>68</v>
      </c>
      <c r="B274" s="28" t="s">
        <v>151</v>
      </c>
      <c r="C274" s="29" t="s">
        <v>124</v>
      </c>
      <c r="D274" s="28" t="s">
        <v>88</v>
      </c>
      <c r="E274" s="21" t="s">
        <v>89</v>
      </c>
      <c r="F274" s="29" t="s">
        <v>93</v>
      </c>
      <c r="G274" s="27"/>
      <c r="H274" s="197"/>
      <c r="I274" s="49">
        <f>I275</f>
        <v>0</v>
      </c>
      <c r="J274" s="552" t="e">
        <f>#REF!+I274</f>
        <v>#REF!</v>
      </c>
      <c r="K274" s="197"/>
      <c r="L274" s="197"/>
    </row>
    <row r="275" spans="1:12" s="54" customFormat="1" ht="19.5" customHeight="1" hidden="1">
      <c r="A275" s="12" t="s">
        <v>182</v>
      </c>
      <c r="B275" s="28" t="s">
        <v>151</v>
      </c>
      <c r="C275" s="29" t="s">
        <v>124</v>
      </c>
      <c r="D275" s="28" t="s">
        <v>88</v>
      </c>
      <c r="E275" s="21" t="s">
        <v>89</v>
      </c>
      <c r="F275" s="29" t="s">
        <v>93</v>
      </c>
      <c r="G275" s="27">
        <v>540</v>
      </c>
      <c r="H275" s="197"/>
      <c r="I275" s="49">
        <v>0</v>
      </c>
      <c r="J275" s="552" t="e">
        <f>#REF!+I275</f>
        <v>#REF!</v>
      </c>
      <c r="K275" s="197"/>
      <c r="L275" s="197"/>
    </row>
    <row r="276" spans="1:12" s="54" customFormat="1" ht="131.25" customHeight="1" hidden="1">
      <c r="A276" s="12" t="s">
        <v>69</v>
      </c>
      <c r="B276" s="28" t="s">
        <v>151</v>
      </c>
      <c r="C276" s="29" t="s">
        <v>124</v>
      </c>
      <c r="D276" s="28" t="s">
        <v>88</v>
      </c>
      <c r="E276" s="21" t="s">
        <v>89</v>
      </c>
      <c r="F276" s="29" t="s">
        <v>94</v>
      </c>
      <c r="G276" s="27"/>
      <c r="H276" s="197"/>
      <c r="I276" s="49">
        <f>I277</f>
        <v>0</v>
      </c>
      <c r="J276" s="552" t="e">
        <f>#REF!+I276</f>
        <v>#REF!</v>
      </c>
      <c r="K276" s="197"/>
      <c r="L276" s="197"/>
    </row>
    <row r="277" spans="1:12" s="54" customFormat="1" ht="19.5" customHeight="1" hidden="1">
      <c r="A277" s="12" t="s">
        <v>182</v>
      </c>
      <c r="B277" s="28" t="s">
        <v>151</v>
      </c>
      <c r="C277" s="29" t="s">
        <v>124</v>
      </c>
      <c r="D277" s="28" t="s">
        <v>88</v>
      </c>
      <c r="E277" s="21" t="s">
        <v>89</v>
      </c>
      <c r="F277" s="29" t="s">
        <v>94</v>
      </c>
      <c r="G277" s="27">
        <v>540</v>
      </c>
      <c r="H277" s="197"/>
      <c r="I277" s="49">
        <v>0</v>
      </c>
      <c r="J277" s="552" t="e">
        <f>#REF!+I277</f>
        <v>#REF!</v>
      </c>
      <c r="K277" s="197"/>
      <c r="L277" s="197"/>
    </row>
    <row r="278" spans="1:12" s="54" customFormat="1" ht="112.5" customHeight="1" hidden="1">
      <c r="A278" s="12" t="s">
        <v>70</v>
      </c>
      <c r="B278" s="28" t="s">
        <v>151</v>
      </c>
      <c r="C278" s="29" t="s">
        <v>124</v>
      </c>
      <c r="D278" s="28" t="s">
        <v>88</v>
      </c>
      <c r="E278" s="21" t="s">
        <v>89</v>
      </c>
      <c r="F278" s="29" t="s">
        <v>95</v>
      </c>
      <c r="G278" s="27"/>
      <c r="H278" s="197"/>
      <c r="I278" s="49">
        <f>I279</f>
        <v>0</v>
      </c>
      <c r="J278" s="552" t="e">
        <f>#REF!+I278</f>
        <v>#REF!</v>
      </c>
      <c r="K278" s="197"/>
      <c r="L278" s="197"/>
    </row>
    <row r="279" spans="1:12" s="54" customFormat="1" ht="19.5" customHeight="1" hidden="1">
      <c r="A279" s="12" t="s">
        <v>182</v>
      </c>
      <c r="B279" s="28" t="s">
        <v>151</v>
      </c>
      <c r="C279" s="29" t="s">
        <v>124</v>
      </c>
      <c r="D279" s="28" t="s">
        <v>88</v>
      </c>
      <c r="E279" s="21" t="s">
        <v>89</v>
      </c>
      <c r="F279" s="29" t="s">
        <v>95</v>
      </c>
      <c r="G279" s="27">
        <v>540</v>
      </c>
      <c r="H279" s="197"/>
      <c r="I279" s="49">
        <v>0</v>
      </c>
      <c r="J279" s="552" t="e">
        <f>#REF!+I279</f>
        <v>#REF!</v>
      </c>
      <c r="K279" s="197"/>
      <c r="L279" s="197"/>
    </row>
    <row r="280" spans="1:12" s="54" customFormat="1" ht="41.25" customHeight="1">
      <c r="A280" s="80" t="s">
        <v>540</v>
      </c>
      <c r="B280" s="28" t="s">
        <v>151</v>
      </c>
      <c r="C280" s="29" t="s">
        <v>124</v>
      </c>
      <c r="D280" s="28" t="s">
        <v>88</v>
      </c>
      <c r="E280" s="21" t="s">
        <v>89</v>
      </c>
      <c r="F280" s="29" t="s">
        <v>581</v>
      </c>
      <c r="G280" s="27"/>
      <c r="H280" s="197">
        <f>H281</f>
        <v>22.1</v>
      </c>
      <c r="I280" s="49"/>
      <c r="J280" s="552"/>
      <c r="K280" s="197">
        <f>K281</f>
        <v>0</v>
      </c>
      <c r="L280" s="197">
        <f>L281</f>
        <v>22.1</v>
      </c>
    </row>
    <row r="281" spans="1:12" s="54" customFormat="1" ht="65.25" customHeight="1">
      <c r="A281" s="12" t="s">
        <v>225</v>
      </c>
      <c r="B281" s="28" t="s">
        <v>151</v>
      </c>
      <c r="C281" s="29" t="s">
        <v>124</v>
      </c>
      <c r="D281" s="28" t="s">
        <v>88</v>
      </c>
      <c r="E281" s="21" t="s">
        <v>89</v>
      </c>
      <c r="F281" s="29" t="s">
        <v>581</v>
      </c>
      <c r="G281" s="27">
        <v>240</v>
      </c>
      <c r="H281" s="197">
        <v>22.1</v>
      </c>
      <c r="I281" s="49"/>
      <c r="J281" s="552"/>
      <c r="K281" s="197">
        <v>0</v>
      </c>
      <c r="L281" s="197">
        <f>H281+K281</f>
        <v>22.1</v>
      </c>
    </row>
    <row r="282" spans="1:12" s="46" customFormat="1" ht="35.25" customHeight="1">
      <c r="A282" s="182" t="s">
        <v>153</v>
      </c>
      <c r="B282" s="183" t="s">
        <v>151</v>
      </c>
      <c r="C282" s="184" t="s">
        <v>154</v>
      </c>
      <c r="D282" s="185" t="s">
        <v>125</v>
      </c>
      <c r="E282" s="186" t="s">
        <v>180</v>
      </c>
      <c r="F282" s="184" t="s">
        <v>326</v>
      </c>
      <c r="G282" s="209"/>
      <c r="H282" s="210">
        <f>H283+H306+H323</f>
        <v>373.1</v>
      </c>
      <c r="I282" s="6" t="e">
        <f>I283+I306+I323</f>
        <v>#REF!</v>
      </c>
      <c r="J282" s="556" t="e">
        <f>J283+J306+J323</f>
        <v>#REF!</v>
      </c>
      <c r="K282" s="210">
        <f>K283+K306+K323</f>
        <v>0</v>
      </c>
      <c r="L282" s="210">
        <f>L283+L306+L323</f>
        <v>373.1</v>
      </c>
    </row>
    <row r="283" spans="1:12" s="53" customFormat="1" ht="145.5" customHeight="1" hidden="1">
      <c r="A283" s="150" t="s">
        <v>587</v>
      </c>
      <c r="B283" s="148" t="s">
        <v>151</v>
      </c>
      <c r="C283" s="127" t="s">
        <v>154</v>
      </c>
      <c r="D283" s="148" t="s">
        <v>143</v>
      </c>
      <c r="E283" s="151" t="s">
        <v>180</v>
      </c>
      <c r="F283" s="127" t="s">
        <v>326</v>
      </c>
      <c r="G283" s="145"/>
      <c r="H283" s="199">
        <f>H284</f>
        <v>0</v>
      </c>
      <c r="I283" s="139" t="e">
        <f>#REF!+I299</f>
        <v>#REF!</v>
      </c>
      <c r="J283" s="554" t="e">
        <f>#REF!+I283</f>
        <v>#REF!</v>
      </c>
      <c r="K283" s="199">
        <f>K284</f>
        <v>0</v>
      </c>
      <c r="L283" s="199">
        <f>L284</f>
        <v>0</v>
      </c>
    </row>
    <row r="284" spans="1:12" s="53" customFormat="1" ht="88.5" customHeight="1" hidden="1">
      <c r="A284" s="146" t="s">
        <v>588</v>
      </c>
      <c r="B284" s="148" t="s">
        <v>151</v>
      </c>
      <c r="C284" s="127" t="s">
        <v>154</v>
      </c>
      <c r="D284" s="148" t="s">
        <v>143</v>
      </c>
      <c r="E284" s="151" t="s">
        <v>180</v>
      </c>
      <c r="F284" s="127" t="s">
        <v>327</v>
      </c>
      <c r="G284" s="145"/>
      <c r="H284" s="199">
        <f>H285+H289+H291+H297+H293+H299+H295</f>
        <v>0</v>
      </c>
      <c r="I284" s="139"/>
      <c r="J284" s="554"/>
      <c r="K284" s="199">
        <f>K285+K289+K291+K297+K293+K299+K295</f>
        <v>0</v>
      </c>
      <c r="L284" s="199">
        <f>L285+L289+L291+L297+L293+L299+L295</f>
        <v>0</v>
      </c>
    </row>
    <row r="285" spans="1:12" s="53" customFormat="1" ht="60" customHeight="1" hidden="1">
      <c r="A285" s="80" t="s">
        <v>589</v>
      </c>
      <c r="B285" s="147" t="s">
        <v>151</v>
      </c>
      <c r="C285" s="129" t="s">
        <v>154</v>
      </c>
      <c r="D285" s="147" t="s">
        <v>143</v>
      </c>
      <c r="E285" s="81" t="s">
        <v>180</v>
      </c>
      <c r="F285" s="129" t="s">
        <v>590</v>
      </c>
      <c r="G285" s="156"/>
      <c r="H285" s="79">
        <f>H286</f>
        <v>0</v>
      </c>
      <c r="I285" s="169"/>
      <c r="K285" s="79">
        <f>K286</f>
        <v>0</v>
      </c>
      <c r="L285" s="79">
        <f>L286</f>
        <v>0</v>
      </c>
    </row>
    <row r="286" spans="1:12" s="53" customFormat="1" ht="60" customHeight="1" hidden="1">
      <c r="A286" s="80" t="s">
        <v>225</v>
      </c>
      <c r="B286" s="147" t="s">
        <v>151</v>
      </c>
      <c r="C286" s="129" t="s">
        <v>154</v>
      </c>
      <c r="D286" s="147" t="s">
        <v>143</v>
      </c>
      <c r="E286" s="81" t="s">
        <v>180</v>
      </c>
      <c r="F286" s="129" t="s">
        <v>590</v>
      </c>
      <c r="G286" s="77">
        <v>240</v>
      </c>
      <c r="H286" s="79">
        <v>0</v>
      </c>
      <c r="I286" s="169"/>
      <c r="K286" s="79">
        <v>0</v>
      </c>
      <c r="L286" s="79">
        <f>H286+K286</f>
        <v>0</v>
      </c>
    </row>
    <row r="287" spans="1:12" s="53" customFormat="1" ht="146.25" customHeight="1" hidden="1">
      <c r="A287" s="80" t="s">
        <v>421</v>
      </c>
      <c r="B287" s="147" t="s">
        <v>151</v>
      </c>
      <c r="C287" s="129" t="s">
        <v>154</v>
      </c>
      <c r="D287" s="147"/>
      <c r="E287" s="81"/>
      <c r="F287" s="129"/>
      <c r="G287" s="77"/>
      <c r="H287" s="200"/>
      <c r="I287" s="140"/>
      <c r="J287" s="554"/>
      <c r="K287" s="200"/>
      <c r="L287" s="200"/>
    </row>
    <row r="288" spans="1:12" s="53" customFormat="1" ht="146.25" customHeight="1" hidden="1">
      <c r="A288" s="80" t="s">
        <v>225</v>
      </c>
      <c r="B288" s="147" t="s">
        <v>151</v>
      </c>
      <c r="C288" s="129" t="s">
        <v>154</v>
      </c>
      <c r="D288" s="147"/>
      <c r="E288" s="81"/>
      <c r="F288" s="129"/>
      <c r="G288" s="77">
        <v>240</v>
      </c>
      <c r="H288" s="200"/>
      <c r="I288" s="140"/>
      <c r="J288" s="554"/>
      <c r="K288" s="200"/>
      <c r="L288" s="200"/>
    </row>
    <row r="289" spans="1:12" s="53" customFormat="1" ht="146.25" customHeight="1" hidden="1">
      <c r="A289" s="80" t="s">
        <v>490</v>
      </c>
      <c r="B289" s="147" t="s">
        <v>151</v>
      </c>
      <c r="C289" s="129" t="s">
        <v>154</v>
      </c>
      <c r="D289" s="147"/>
      <c r="E289" s="81"/>
      <c r="F289" s="129"/>
      <c r="G289" s="156"/>
      <c r="H289" s="79">
        <f>H290</f>
        <v>0</v>
      </c>
      <c r="I289" s="169"/>
      <c r="K289" s="79">
        <f>K290</f>
        <v>0</v>
      </c>
      <c r="L289" s="79">
        <f>L290</f>
        <v>0</v>
      </c>
    </row>
    <row r="290" spans="1:12" s="53" customFormat="1" ht="146.25" customHeight="1" hidden="1">
      <c r="A290" s="80" t="s">
        <v>225</v>
      </c>
      <c r="B290" s="147" t="s">
        <v>151</v>
      </c>
      <c r="C290" s="129" t="s">
        <v>154</v>
      </c>
      <c r="D290" s="147"/>
      <c r="E290" s="81"/>
      <c r="F290" s="129"/>
      <c r="G290" s="77">
        <v>240</v>
      </c>
      <c r="H290" s="79">
        <v>0</v>
      </c>
      <c r="I290" s="169"/>
      <c r="K290" s="79">
        <v>0</v>
      </c>
      <c r="L290" s="79">
        <v>0</v>
      </c>
    </row>
    <row r="291" spans="1:12" s="53" customFormat="1" ht="146.25" customHeight="1" hidden="1">
      <c r="A291" s="80" t="s">
        <v>490</v>
      </c>
      <c r="B291" s="147" t="s">
        <v>151</v>
      </c>
      <c r="C291" s="129" t="s">
        <v>154</v>
      </c>
      <c r="D291" s="147"/>
      <c r="E291" s="81"/>
      <c r="F291" s="129"/>
      <c r="G291" s="77"/>
      <c r="H291" s="200">
        <v>0</v>
      </c>
      <c r="I291" s="140"/>
      <c r="J291" s="554"/>
      <c r="K291" s="200">
        <v>0</v>
      </c>
      <c r="L291" s="200">
        <v>0</v>
      </c>
    </row>
    <row r="292" spans="1:12" s="53" customFormat="1" ht="146.25" customHeight="1" hidden="1">
      <c r="A292" s="80" t="s">
        <v>225</v>
      </c>
      <c r="B292" s="147" t="s">
        <v>151</v>
      </c>
      <c r="C292" s="129" t="s">
        <v>154</v>
      </c>
      <c r="D292" s="147"/>
      <c r="E292" s="81"/>
      <c r="F292" s="129"/>
      <c r="G292" s="77">
        <v>240</v>
      </c>
      <c r="H292" s="200">
        <v>0</v>
      </c>
      <c r="I292" s="140"/>
      <c r="J292" s="554"/>
      <c r="K292" s="200">
        <v>0</v>
      </c>
      <c r="L292" s="200">
        <v>0</v>
      </c>
    </row>
    <row r="293" spans="1:12" s="53" customFormat="1" ht="146.25" customHeight="1" hidden="1">
      <c r="A293" s="80" t="s">
        <v>506</v>
      </c>
      <c r="B293" s="147" t="s">
        <v>151</v>
      </c>
      <c r="C293" s="129" t="s">
        <v>154</v>
      </c>
      <c r="D293" s="147"/>
      <c r="E293" s="81"/>
      <c r="F293" s="129"/>
      <c r="G293" s="77"/>
      <c r="H293" s="79">
        <v>0</v>
      </c>
      <c r="I293" s="140"/>
      <c r="J293" s="554"/>
      <c r="K293" s="79">
        <v>0</v>
      </c>
      <c r="L293" s="79">
        <v>0</v>
      </c>
    </row>
    <row r="294" spans="1:12" s="53" customFormat="1" ht="146.25" customHeight="1" hidden="1">
      <c r="A294" s="80" t="s">
        <v>225</v>
      </c>
      <c r="B294" s="147" t="s">
        <v>151</v>
      </c>
      <c r="C294" s="129" t="s">
        <v>154</v>
      </c>
      <c r="D294" s="147"/>
      <c r="E294" s="81"/>
      <c r="F294" s="129"/>
      <c r="G294" s="77">
        <v>240</v>
      </c>
      <c r="H294" s="200">
        <v>0</v>
      </c>
      <c r="I294" s="140"/>
      <c r="J294" s="554"/>
      <c r="K294" s="200">
        <v>0</v>
      </c>
      <c r="L294" s="200">
        <v>0</v>
      </c>
    </row>
    <row r="295" spans="1:12" s="53" customFormat="1" ht="146.25" customHeight="1" hidden="1">
      <c r="A295" s="80" t="s">
        <v>506</v>
      </c>
      <c r="B295" s="147" t="s">
        <v>151</v>
      </c>
      <c r="C295" s="129" t="s">
        <v>154</v>
      </c>
      <c r="D295" s="147"/>
      <c r="E295" s="81"/>
      <c r="F295" s="129"/>
      <c r="G295" s="77"/>
      <c r="H295" s="200">
        <f>H296</f>
        <v>0</v>
      </c>
      <c r="I295" s="140"/>
      <c r="J295" s="554"/>
      <c r="K295" s="200">
        <f>K296</f>
        <v>0</v>
      </c>
      <c r="L295" s="200">
        <f>L296</f>
        <v>0</v>
      </c>
    </row>
    <row r="296" spans="1:12" s="53" customFormat="1" ht="146.25" customHeight="1" hidden="1">
      <c r="A296" s="80" t="s">
        <v>225</v>
      </c>
      <c r="B296" s="147" t="s">
        <v>151</v>
      </c>
      <c r="C296" s="129" t="s">
        <v>154</v>
      </c>
      <c r="D296" s="147"/>
      <c r="E296" s="81"/>
      <c r="F296" s="129"/>
      <c r="G296" s="77">
        <v>240</v>
      </c>
      <c r="H296" s="200">
        <v>0</v>
      </c>
      <c r="I296" s="140"/>
      <c r="J296" s="554"/>
      <c r="K296" s="200">
        <v>0</v>
      </c>
      <c r="L296" s="200">
        <v>0</v>
      </c>
    </row>
    <row r="297" spans="1:12" s="53" customFormat="1" ht="146.25" customHeight="1" hidden="1">
      <c r="A297" s="80" t="s">
        <v>420</v>
      </c>
      <c r="B297" s="147" t="s">
        <v>151</v>
      </c>
      <c r="C297" s="129" t="s">
        <v>154</v>
      </c>
      <c r="D297" s="147"/>
      <c r="E297" s="81"/>
      <c r="F297" s="129"/>
      <c r="G297" s="77"/>
      <c r="H297" s="200">
        <f>H298</f>
        <v>0</v>
      </c>
      <c r="I297" s="49">
        <f>I298</f>
        <v>0</v>
      </c>
      <c r="J297" s="556" t="e">
        <f>#REF!+I297</f>
        <v>#REF!</v>
      </c>
      <c r="K297" s="200">
        <f>K298</f>
        <v>0</v>
      </c>
      <c r="L297" s="200">
        <f>L298</f>
        <v>0</v>
      </c>
    </row>
    <row r="298" spans="1:12" s="54" customFormat="1" ht="146.25" customHeight="1" hidden="1">
      <c r="A298" s="80" t="s">
        <v>225</v>
      </c>
      <c r="B298" s="147" t="s">
        <v>151</v>
      </c>
      <c r="C298" s="129" t="s">
        <v>154</v>
      </c>
      <c r="D298" s="147"/>
      <c r="E298" s="81"/>
      <c r="F298" s="129"/>
      <c r="G298" s="77">
        <v>240</v>
      </c>
      <c r="H298" s="200">
        <v>0</v>
      </c>
      <c r="I298" s="49">
        <v>0</v>
      </c>
      <c r="J298" s="556" t="e">
        <f>#REF!+I298</f>
        <v>#REF!</v>
      </c>
      <c r="K298" s="200">
        <v>0</v>
      </c>
      <c r="L298" s="200">
        <v>0</v>
      </c>
    </row>
    <row r="299" spans="1:12" s="54" customFormat="1" ht="146.25" customHeight="1" hidden="1">
      <c r="A299" s="80" t="s">
        <v>539</v>
      </c>
      <c r="B299" s="147" t="s">
        <v>151</v>
      </c>
      <c r="C299" s="129" t="s">
        <v>154</v>
      </c>
      <c r="D299" s="147"/>
      <c r="E299" s="81"/>
      <c r="F299" s="129"/>
      <c r="G299" s="77"/>
      <c r="H299" s="200">
        <f>H300</f>
        <v>0</v>
      </c>
      <c r="I299" s="48">
        <f>I300+I302+I304</f>
        <v>0</v>
      </c>
      <c r="J299" s="556" t="e">
        <f>#REF!+I299</f>
        <v>#REF!</v>
      </c>
      <c r="K299" s="200">
        <f>K300</f>
        <v>0</v>
      </c>
      <c r="L299" s="200">
        <f>L300</f>
        <v>0</v>
      </c>
    </row>
    <row r="300" spans="1:12" s="54" customFormat="1" ht="146.25" customHeight="1" hidden="1">
      <c r="A300" s="80" t="s">
        <v>225</v>
      </c>
      <c r="B300" s="147" t="s">
        <v>151</v>
      </c>
      <c r="C300" s="129" t="s">
        <v>154</v>
      </c>
      <c r="D300" s="147"/>
      <c r="E300" s="81"/>
      <c r="F300" s="129"/>
      <c r="G300" s="77">
        <v>240</v>
      </c>
      <c r="H300" s="200">
        <v>0</v>
      </c>
      <c r="I300" s="49">
        <f>I301</f>
        <v>0</v>
      </c>
      <c r="J300" s="556" t="e">
        <f>#REF!+I300</f>
        <v>#REF!</v>
      </c>
      <c r="K300" s="200">
        <v>0</v>
      </c>
      <c r="L300" s="200">
        <v>0</v>
      </c>
    </row>
    <row r="301" spans="1:12" s="54" customFormat="1" ht="146.25" customHeight="1" hidden="1">
      <c r="A301" s="80"/>
      <c r="B301" s="147"/>
      <c r="C301" s="129"/>
      <c r="D301" s="147"/>
      <c r="E301" s="81"/>
      <c r="F301" s="129"/>
      <c r="G301" s="77"/>
      <c r="H301" s="200"/>
      <c r="I301" s="49">
        <v>0</v>
      </c>
      <c r="J301" s="556" t="e">
        <f>#REF!+I301</f>
        <v>#REF!</v>
      </c>
      <c r="K301" s="200"/>
      <c r="L301" s="200"/>
    </row>
    <row r="302" spans="1:12" s="54" customFormat="1" ht="146.25" customHeight="1" hidden="1">
      <c r="A302" s="80"/>
      <c r="B302" s="147"/>
      <c r="C302" s="129"/>
      <c r="D302" s="147"/>
      <c r="E302" s="81"/>
      <c r="F302" s="129"/>
      <c r="G302" s="77"/>
      <c r="H302" s="200"/>
      <c r="I302" s="49">
        <f>I303</f>
        <v>0</v>
      </c>
      <c r="J302" s="556" t="e">
        <f>#REF!+I302</f>
        <v>#REF!</v>
      </c>
      <c r="K302" s="200"/>
      <c r="L302" s="200"/>
    </row>
    <row r="303" spans="1:12" s="54" customFormat="1" ht="146.25" customHeight="1" hidden="1">
      <c r="A303" s="80"/>
      <c r="B303" s="147"/>
      <c r="C303" s="129"/>
      <c r="D303" s="147"/>
      <c r="E303" s="81"/>
      <c r="F303" s="129"/>
      <c r="G303" s="77"/>
      <c r="H303" s="200"/>
      <c r="I303" s="49">
        <v>0</v>
      </c>
      <c r="J303" s="556" t="e">
        <f>#REF!+I303</f>
        <v>#REF!</v>
      </c>
      <c r="K303" s="200"/>
      <c r="L303" s="200"/>
    </row>
    <row r="304" spans="1:12" s="54" customFormat="1" ht="146.25" customHeight="1" hidden="1">
      <c r="A304" s="80"/>
      <c r="B304" s="147"/>
      <c r="C304" s="129"/>
      <c r="D304" s="147"/>
      <c r="E304" s="81"/>
      <c r="F304" s="129"/>
      <c r="G304" s="77"/>
      <c r="H304" s="200"/>
      <c r="I304" s="49">
        <f>I305</f>
        <v>0</v>
      </c>
      <c r="J304" s="556" t="e">
        <f>#REF!+I304</f>
        <v>#REF!</v>
      </c>
      <c r="K304" s="200"/>
      <c r="L304" s="200"/>
    </row>
    <row r="305" spans="1:12" s="54" customFormat="1" ht="146.25" customHeight="1" hidden="1">
      <c r="A305" s="80"/>
      <c r="B305" s="147"/>
      <c r="C305" s="129"/>
      <c r="D305" s="147"/>
      <c r="E305" s="81"/>
      <c r="F305" s="129"/>
      <c r="G305" s="77"/>
      <c r="H305" s="200"/>
      <c r="I305" s="49">
        <v>0</v>
      </c>
      <c r="J305" s="556" t="e">
        <f>#REF!+I305</f>
        <v>#REF!</v>
      </c>
      <c r="K305" s="200"/>
      <c r="L305" s="200"/>
    </row>
    <row r="306" spans="1:12" s="54" customFormat="1" ht="146.25" customHeight="1" hidden="1">
      <c r="A306" s="150" t="s">
        <v>417</v>
      </c>
      <c r="B306" s="148" t="s">
        <v>151</v>
      </c>
      <c r="C306" s="127" t="s">
        <v>154</v>
      </c>
      <c r="D306" s="148"/>
      <c r="E306" s="151"/>
      <c r="F306" s="127"/>
      <c r="G306" s="145"/>
      <c r="H306" s="199">
        <f>H307</f>
        <v>0</v>
      </c>
      <c r="I306" s="138" t="e">
        <f>#REF!+#REF!</f>
        <v>#REF!</v>
      </c>
      <c r="J306" s="564" t="e">
        <f>#REF!+#REF!</f>
        <v>#REF!</v>
      </c>
      <c r="K306" s="199">
        <f>K307</f>
        <v>0</v>
      </c>
      <c r="L306" s="199">
        <f>L307</f>
        <v>0</v>
      </c>
    </row>
    <row r="307" spans="1:12" s="54" customFormat="1" ht="146.25" customHeight="1" hidden="1">
      <c r="A307" s="146" t="s">
        <v>333</v>
      </c>
      <c r="B307" s="148" t="s">
        <v>151</v>
      </c>
      <c r="C307" s="127" t="s">
        <v>154</v>
      </c>
      <c r="D307" s="148"/>
      <c r="E307" s="151"/>
      <c r="F307" s="127"/>
      <c r="G307" s="145"/>
      <c r="H307" s="199">
        <f>H308</f>
        <v>0</v>
      </c>
      <c r="I307" s="49">
        <v>0</v>
      </c>
      <c r="J307" s="556" t="e">
        <f>#REF!+I307</f>
        <v>#REF!</v>
      </c>
      <c r="K307" s="199">
        <f>K308</f>
        <v>0</v>
      </c>
      <c r="L307" s="199">
        <f>L308</f>
        <v>0</v>
      </c>
    </row>
    <row r="308" spans="1:12" s="54" customFormat="1" ht="146.25" customHeight="1" hidden="1">
      <c r="A308" s="146" t="s">
        <v>418</v>
      </c>
      <c r="B308" s="148" t="s">
        <v>151</v>
      </c>
      <c r="C308" s="127" t="s">
        <v>154</v>
      </c>
      <c r="D308" s="148"/>
      <c r="E308" s="151"/>
      <c r="F308" s="127"/>
      <c r="G308" s="145"/>
      <c r="H308" s="199">
        <f>H311+H313+H317+H319+H321</f>
        <v>0</v>
      </c>
      <c r="I308" s="49" t="e">
        <f>#REF!</f>
        <v>#REF!</v>
      </c>
      <c r="J308" s="558" t="e">
        <f>#REF!+I308</f>
        <v>#REF!</v>
      </c>
      <c r="K308" s="199">
        <f>K311+K313+K317+K319+K321</f>
        <v>0</v>
      </c>
      <c r="L308" s="199">
        <f>L311+L313+L317+L319+L321</f>
        <v>0</v>
      </c>
    </row>
    <row r="309" spans="1:12" s="54" customFormat="1" ht="146.25" customHeight="1" hidden="1">
      <c r="A309" s="80" t="s">
        <v>193</v>
      </c>
      <c r="B309" s="147" t="s">
        <v>151</v>
      </c>
      <c r="C309" s="129" t="s">
        <v>154</v>
      </c>
      <c r="D309" s="147"/>
      <c r="E309" s="81"/>
      <c r="F309" s="129"/>
      <c r="G309" s="77"/>
      <c r="H309" s="200"/>
      <c r="I309" s="140">
        <f>I310</f>
        <v>0</v>
      </c>
      <c r="J309" s="554" t="e">
        <f>#REF!+I309</f>
        <v>#REF!</v>
      </c>
      <c r="K309" s="200"/>
      <c r="L309" s="200"/>
    </row>
    <row r="310" spans="1:12" s="54" customFormat="1" ht="146.25" customHeight="1" hidden="1">
      <c r="A310" s="80"/>
      <c r="B310" s="147"/>
      <c r="C310" s="129"/>
      <c r="D310" s="147"/>
      <c r="E310" s="81"/>
      <c r="F310" s="129"/>
      <c r="G310" s="77"/>
      <c r="H310" s="200"/>
      <c r="I310" s="140"/>
      <c r="J310" s="554"/>
      <c r="K310" s="200"/>
      <c r="L310" s="200"/>
    </row>
    <row r="311" spans="1:12" s="54" customFormat="1" ht="146.25" customHeight="1" hidden="1">
      <c r="A311" s="80" t="s">
        <v>419</v>
      </c>
      <c r="B311" s="147" t="s">
        <v>151</v>
      </c>
      <c r="C311" s="129" t="s">
        <v>154</v>
      </c>
      <c r="D311" s="147"/>
      <c r="E311" s="81"/>
      <c r="F311" s="129"/>
      <c r="G311" s="77"/>
      <c r="H311" s="79">
        <f>H312</f>
        <v>0</v>
      </c>
      <c r="I311" s="170"/>
      <c r="J311" s="170"/>
      <c r="K311" s="79">
        <f>K312</f>
        <v>0</v>
      </c>
      <c r="L311" s="79">
        <f>L312</f>
        <v>0</v>
      </c>
    </row>
    <row r="312" spans="1:12" s="54" customFormat="1" ht="146.25" customHeight="1" hidden="1">
      <c r="A312" s="80" t="s">
        <v>225</v>
      </c>
      <c r="B312" s="147" t="s">
        <v>151</v>
      </c>
      <c r="C312" s="129" t="s">
        <v>154</v>
      </c>
      <c r="D312" s="147"/>
      <c r="E312" s="81"/>
      <c r="F312" s="129"/>
      <c r="G312" s="77">
        <v>240</v>
      </c>
      <c r="H312" s="79">
        <v>0</v>
      </c>
      <c r="I312" s="170"/>
      <c r="J312" s="170"/>
      <c r="K312" s="79">
        <v>0</v>
      </c>
      <c r="L312" s="79">
        <v>0</v>
      </c>
    </row>
    <row r="313" spans="1:12" s="54" customFormat="1" ht="146.25" customHeight="1" hidden="1">
      <c r="A313" s="80" t="s">
        <v>490</v>
      </c>
      <c r="B313" s="147" t="s">
        <v>151</v>
      </c>
      <c r="C313" s="129" t="s">
        <v>154</v>
      </c>
      <c r="D313" s="147"/>
      <c r="E313" s="81"/>
      <c r="F313" s="129"/>
      <c r="G313" s="77"/>
      <c r="H313" s="200">
        <f>H314</f>
        <v>0</v>
      </c>
      <c r="I313" s="140">
        <f>I314</f>
        <v>0</v>
      </c>
      <c r="J313" s="564" t="e">
        <f>#REF!+I313</f>
        <v>#REF!</v>
      </c>
      <c r="K313" s="200">
        <f>K314</f>
        <v>0</v>
      </c>
      <c r="L313" s="200">
        <f>L314</f>
        <v>0</v>
      </c>
    </row>
    <row r="314" spans="1:12" s="54" customFormat="1" ht="146.25" customHeight="1" hidden="1">
      <c r="A314" s="80" t="s">
        <v>225</v>
      </c>
      <c r="B314" s="147" t="s">
        <v>151</v>
      </c>
      <c r="C314" s="129" t="s">
        <v>154</v>
      </c>
      <c r="D314" s="147"/>
      <c r="E314" s="81"/>
      <c r="F314" s="129"/>
      <c r="G314" s="77">
        <v>240</v>
      </c>
      <c r="H314" s="200">
        <v>0</v>
      </c>
      <c r="I314" s="140">
        <v>0</v>
      </c>
      <c r="J314" s="564" t="e">
        <f>#REF!+I314</f>
        <v>#REF!</v>
      </c>
      <c r="K314" s="200">
        <v>0</v>
      </c>
      <c r="L314" s="200">
        <v>0</v>
      </c>
    </row>
    <row r="315" spans="1:12" s="54" customFormat="1" ht="146.25" customHeight="1" hidden="1">
      <c r="A315" s="80" t="s">
        <v>419</v>
      </c>
      <c r="B315" s="147" t="s">
        <v>151</v>
      </c>
      <c r="C315" s="129" t="s">
        <v>154</v>
      </c>
      <c r="D315" s="147"/>
      <c r="E315" s="81"/>
      <c r="F315" s="129"/>
      <c r="G315" s="77"/>
      <c r="H315" s="200"/>
      <c r="I315" s="49">
        <f>I316</f>
        <v>0</v>
      </c>
      <c r="J315" s="565" t="e">
        <f>#REF!+I315</f>
        <v>#REF!</v>
      </c>
      <c r="K315" s="200"/>
      <c r="L315" s="200"/>
    </row>
    <row r="316" spans="1:12" s="54" customFormat="1" ht="146.25" customHeight="1" hidden="1">
      <c r="A316" s="80" t="s">
        <v>225</v>
      </c>
      <c r="B316" s="147" t="s">
        <v>151</v>
      </c>
      <c r="C316" s="129" t="s">
        <v>154</v>
      </c>
      <c r="D316" s="147"/>
      <c r="E316" s="81"/>
      <c r="F316" s="129"/>
      <c r="G316" s="77"/>
      <c r="H316" s="200"/>
      <c r="I316" s="49">
        <v>0</v>
      </c>
      <c r="J316" s="565" t="e">
        <f>#REF!+I316</f>
        <v>#REF!</v>
      </c>
      <c r="K316" s="200"/>
      <c r="L316" s="200"/>
    </row>
    <row r="317" spans="1:12" s="54" customFormat="1" ht="146.25" customHeight="1" hidden="1">
      <c r="A317" s="80" t="s">
        <v>490</v>
      </c>
      <c r="B317" s="147" t="s">
        <v>151</v>
      </c>
      <c r="C317" s="129" t="s">
        <v>154</v>
      </c>
      <c r="D317" s="147"/>
      <c r="E317" s="81"/>
      <c r="F317" s="129"/>
      <c r="G317" s="77"/>
      <c r="H317" s="200">
        <f>H318</f>
        <v>0</v>
      </c>
      <c r="I317" s="49"/>
      <c r="J317" s="565"/>
      <c r="K317" s="200">
        <f>K318</f>
        <v>0</v>
      </c>
      <c r="L317" s="200">
        <f>L318</f>
        <v>0</v>
      </c>
    </row>
    <row r="318" spans="1:12" s="54" customFormat="1" ht="146.25" customHeight="1" hidden="1">
      <c r="A318" s="80" t="s">
        <v>225</v>
      </c>
      <c r="B318" s="147" t="s">
        <v>151</v>
      </c>
      <c r="C318" s="129" t="s">
        <v>154</v>
      </c>
      <c r="D318" s="147"/>
      <c r="E318" s="81"/>
      <c r="F318" s="129"/>
      <c r="G318" s="77">
        <v>240</v>
      </c>
      <c r="H318" s="200">
        <v>0</v>
      </c>
      <c r="I318" s="49"/>
      <c r="J318" s="565"/>
      <c r="K318" s="200">
        <v>0</v>
      </c>
      <c r="L318" s="200">
        <v>0</v>
      </c>
    </row>
    <row r="319" spans="1:12" s="54" customFormat="1" ht="146.25" customHeight="1" hidden="1">
      <c r="A319" s="80" t="s">
        <v>515</v>
      </c>
      <c r="B319" s="147" t="s">
        <v>151</v>
      </c>
      <c r="C319" s="129" t="s">
        <v>154</v>
      </c>
      <c r="D319" s="147"/>
      <c r="E319" s="81"/>
      <c r="F319" s="129"/>
      <c r="G319" s="77"/>
      <c r="H319" s="200">
        <f>H320</f>
        <v>0</v>
      </c>
      <c r="I319" s="49"/>
      <c r="J319" s="565"/>
      <c r="K319" s="200">
        <f>K320</f>
        <v>0</v>
      </c>
      <c r="L319" s="200">
        <f>L320</f>
        <v>0</v>
      </c>
    </row>
    <row r="320" spans="1:12" s="54" customFormat="1" ht="146.25" customHeight="1" hidden="1">
      <c r="A320" s="80" t="s">
        <v>225</v>
      </c>
      <c r="B320" s="147" t="s">
        <v>151</v>
      </c>
      <c r="C320" s="129" t="s">
        <v>154</v>
      </c>
      <c r="D320" s="147"/>
      <c r="E320" s="81"/>
      <c r="F320" s="129"/>
      <c r="G320" s="77">
        <v>240</v>
      </c>
      <c r="H320" s="200">
        <v>0</v>
      </c>
      <c r="I320" s="49"/>
      <c r="J320" s="565"/>
      <c r="K320" s="200">
        <v>0</v>
      </c>
      <c r="L320" s="200">
        <v>0</v>
      </c>
    </row>
    <row r="321" spans="1:12" s="54" customFormat="1" ht="146.25" customHeight="1" hidden="1">
      <c r="A321" s="80" t="s">
        <v>515</v>
      </c>
      <c r="B321" s="147" t="s">
        <v>151</v>
      </c>
      <c r="C321" s="129" t="s">
        <v>154</v>
      </c>
      <c r="D321" s="147"/>
      <c r="E321" s="81"/>
      <c r="F321" s="129"/>
      <c r="G321" s="77"/>
      <c r="H321" s="200">
        <f>H322</f>
        <v>0</v>
      </c>
      <c r="I321" s="49"/>
      <c r="J321" s="565"/>
      <c r="K321" s="200">
        <f>K322</f>
        <v>0</v>
      </c>
      <c r="L321" s="200">
        <f>L322</f>
        <v>0</v>
      </c>
    </row>
    <row r="322" spans="1:12" s="54" customFormat="1" ht="146.25" customHeight="1" hidden="1">
      <c r="A322" s="80" t="s">
        <v>225</v>
      </c>
      <c r="B322" s="147" t="s">
        <v>151</v>
      </c>
      <c r="C322" s="129" t="s">
        <v>154</v>
      </c>
      <c r="D322" s="147"/>
      <c r="E322" s="81"/>
      <c r="F322" s="129"/>
      <c r="G322" s="77">
        <v>240</v>
      </c>
      <c r="H322" s="200">
        <v>0</v>
      </c>
      <c r="I322" s="49"/>
      <c r="J322" s="565"/>
      <c r="K322" s="200">
        <v>0</v>
      </c>
      <c r="L322" s="200">
        <v>0</v>
      </c>
    </row>
    <row r="323" spans="1:12" s="46" customFormat="1" ht="47.25" customHeight="1">
      <c r="A323" s="146" t="s">
        <v>442</v>
      </c>
      <c r="B323" s="148" t="s">
        <v>151</v>
      </c>
      <c r="C323" s="127" t="s">
        <v>154</v>
      </c>
      <c r="D323" s="148" t="s">
        <v>88</v>
      </c>
      <c r="E323" s="151" t="s">
        <v>180</v>
      </c>
      <c r="F323" s="127" t="s">
        <v>326</v>
      </c>
      <c r="G323" s="77"/>
      <c r="H323" s="200">
        <f>H324</f>
        <v>373.1</v>
      </c>
      <c r="I323" s="181">
        <f>I324</f>
        <v>0</v>
      </c>
      <c r="J323" s="566" t="e">
        <f>#REF!+I323</f>
        <v>#REF!</v>
      </c>
      <c r="K323" s="200">
        <f>K324</f>
        <v>0</v>
      </c>
      <c r="L323" s="200">
        <f>L324</f>
        <v>373.1</v>
      </c>
    </row>
    <row r="324" spans="1:12" s="46" customFormat="1" ht="18.75">
      <c r="A324" s="146" t="s">
        <v>388</v>
      </c>
      <c r="B324" s="148" t="s">
        <v>151</v>
      </c>
      <c r="C324" s="127" t="s">
        <v>154</v>
      </c>
      <c r="D324" s="148" t="s">
        <v>88</v>
      </c>
      <c r="E324" s="151" t="s">
        <v>89</v>
      </c>
      <c r="F324" s="127" t="s">
        <v>326</v>
      </c>
      <c r="G324" s="145"/>
      <c r="H324" s="199">
        <f>H325</f>
        <v>373.1</v>
      </c>
      <c r="I324" s="181">
        <f>I326+I329</f>
        <v>0</v>
      </c>
      <c r="J324" s="567" t="e">
        <f>J326+J329</f>
        <v>#REF!</v>
      </c>
      <c r="K324" s="199">
        <f>K325</f>
        <v>0</v>
      </c>
      <c r="L324" s="199">
        <f>L325</f>
        <v>373.1</v>
      </c>
    </row>
    <row r="325" spans="1:12" s="46" customFormat="1" ht="18.75">
      <c r="A325" s="146" t="s">
        <v>387</v>
      </c>
      <c r="B325" s="148" t="s">
        <v>151</v>
      </c>
      <c r="C325" s="127" t="s">
        <v>154</v>
      </c>
      <c r="D325" s="148" t="s">
        <v>88</v>
      </c>
      <c r="E325" s="151" t="s">
        <v>89</v>
      </c>
      <c r="F325" s="127" t="s">
        <v>327</v>
      </c>
      <c r="G325" s="145"/>
      <c r="H325" s="199">
        <f>H326+H328+H330</f>
        <v>373.1</v>
      </c>
      <c r="I325" s="139"/>
      <c r="J325" s="557"/>
      <c r="K325" s="199">
        <f>K326+K328+K330</f>
        <v>0</v>
      </c>
      <c r="L325" s="199">
        <f>L326+L328+L330</f>
        <v>373.1</v>
      </c>
    </row>
    <row r="326" spans="1:12" s="54" customFormat="1" ht="44.25" customHeight="1">
      <c r="A326" s="80" t="s">
        <v>380</v>
      </c>
      <c r="B326" s="147" t="s">
        <v>151</v>
      </c>
      <c r="C326" s="129" t="s">
        <v>154</v>
      </c>
      <c r="D326" s="147" t="s">
        <v>88</v>
      </c>
      <c r="E326" s="81" t="s">
        <v>89</v>
      </c>
      <c r="F326" s="129" t="s">
        <v>435</v>
      </c>
      <c r="G326" s="77"/>
      <c r="H326" s="200">
        <f>H327</f>
        <v>117.8</v>
      </c>
      <c r="I326" s="140">
        <f>I327</f>
        <v>0</v>
      </c>
      <c r="J326" s="564" t="e">
        <f>#REF!+I326</f>
        <v>#REF!</v>
      </c>
      <c r="K326" s="200">
        <f>K327</f>
        <v>0</v>
      </c>
      <c r="L326" s="200">
        <f>L327</f>
        <v>117.8</v>
      </c>
    </row>
    <row r="327" spans="1:12" s="54" customFormat="1" ht="56.25">
      <c r="A327" s="80" t="s">
        <v>225</v>
      </c>
      <c r="B327" s="147" t="s">
        <v>151</v>
      </c>
      <c r="C327" s="129" t="s">
        <v>154</v>
      </c>
      <c r="D327" s="147" t="s">
        <v>88</v>
      </c>
      <c r="E327" s="81" t="s">
        <v>89</v>
      </c>
      <c r="F327" s="129" t="s">
        <v>435</v>
      </c>
      <c r="G327" s="77">
        <v>240</v>
      </c>
      <c r="H327" s="200">
        <v>117.8</v>
      </c>
      <c r="I327" s="140">
        <v>0</v>
      </c>
      <c r="J327" s="564" t="e">
        <f>#REF!+I327</f>
        <v>#REF!</v>
      </c>
      <c r="K327" s="200">
        <v>0</v>
      </c>
      <c r="L327" s="200">
        <f>H327+K327</f>
        <v>117.8</v>
      </c>
    </row>
    <row r="328" spans="1:12" s="54" customFormat="1" ht="75" customHeight="1">
      <c r="A328" s="80" t="s">
        <v>397</v>
      </c>
      <c r="B328" s="147" t="s">
        <v>151</v>
      </c>
      <c r="C328" s="129" t="s">
        <v>154</v>
      </c>
      <c r="D328" s="147" t="s">
        <v>88</v>
      </c>
      <c r="E328" s="81" t="s">
        <v>89</v>
      </c>
      <c r="F328" s="129" t="s">
        <v>381</v>
      </c>
      <c r="G328" s="77"/>
      <c r="H328" s="200">
        <f>H329</f>
        <v>255.3</v>
      </c>
      <c r="I328" s="140"/>
      <c r="J328" s="564"/>
      <c r="K328" s="200">
        <f>K329</f>
        <v>0</v>
      </c>
      <c r="L328" s="200">
        <f>L329</f>
        <v>255.3</v>
      </c>
    </row>
    <row r="329" spans="1:12" s="54" customFormat="1" ht="78" customHeight="1">
      <c r="A329" s="80" t="s">
        <v>227</v>
      </c>
      <c r="B329" s="147" t="s">
        <v>151</v>
      </c>
      <c r="C329" s="129" t="s">
        <v>154</v>
      </c>
      <c r="D329" s="147" t="s">
        <v>88</v>
      </c>
      <c r="E329" s="81" t="s">
        <v>89</v>
      </c>
      <c r="F329" s="129" t="s">
        <v>381</v>
      </c>
      <c r="G329" s="156" t="s">
        <v>13</v>
      </c>
      <c r="H329" s="200">
        <v>255.3</v>
      </c>
      <c r="I329" s="140">
        <v>0</v>
      </c>
      <c r="J329" s="564" t="e">
        <f>#REF!+I329</f>
        <v>#REF!</v>
      </c>
      <c r="K329" s="200">
        <v>0</v>
      </c>
      <c r="L329" s="200">
        <f>H329+K329</f>
        <v>255.3</v>
      </c>
    </row>
    <row r="330" spans="1:12" s="54" customFormat="1" ht="46.5" customHeight="1" hidden="1">
      <c r="A330" s="80" t="s">
        <v>586</v>
      </c>
      <c r="B330" s="147" t="s">
        <v>151</v>
      </c>
      <c r="C330" s="129" t="s">
        <v>154</v>
      </c>
      <c r="D330" s="147" t="s">
        <v>88</v>
      </c>
      <c r="E330" s="81" t="s">
        <v>89</v>
      </c>
      <c r="F330" s="129" t="s">
        <v>585</v>
      </c>
      <c r="G330" s="156"/>
      <c r="H330" s="200">
        <f>H331</f>
        <v>0</v>
      </c>
      <c r="I330" s="200">
        <f>I331</f>
        <v>0</v>
      </c>
      <c r="J330" s="200">
        <f>J331</f>
        <v>0</v>
      </c>
      <c r="K330" s="200">
        <f>K331</f>
        <v>0</v>
      </c>
      <c r="L330" s="200">
        <f>L331</f>
        <v>0</v>
      </c>
    </row>
    <row r="331" spans="1:12" s="54" customFormat="1" ht="57" customHeight="1" hidden="1">
      <c r="A331" s="80" t="s">
        <v>225</v>
      </c>
      <c r="B331" s="147" t="s">
        <v>151</v>
      </c>
      <c r="C331" s="129" t="s">
        <v>154</v>
      </c>
      <c r="D331" s="147" t="s">
        <v>88</v>
      </c>
      <c r="E331" s="81" t="s">
        <v>89</v>
      </c>
      <c r="F331" s="129" t="s">
        <v>585</v>
      </c>
      <c r="G331" s="156" t="s">
        <v>567</v>
      </c>
      <c r="H331" s="200">
        <v>0</v>
      </c>
      <c r="I331" s="140"/>
      <c r="J331" s="564"/>
      <c r="K331" s="200">
        <v>0</v>
      </c>
      <c r="L331" s="200">
        <f>H331+K331</f>
        <v>0</v>
      </c>
    </row>
    <row r="332" spans="1:12" s="46" customFormat="1" ht="18.75">
      <c r="A332" s="182" t="s">
        <v>155</v>
      </c>
      <c r="B332" s="183" t="s">
        <v>151</v>
      </c>
      <c r="C332" s="184" t="s">
        <v>127</v>
      </c>
      <c r="D332" s="185"/>
      <c r="E332" s="186"/>
      <c r="F332" s="184"/>
      <c r="G332" s="209"/>
      <c r="H332" s="210">
        <f>H333+H342+H370</f>
        <v>3856.4</v>
      </c>
      <c r="I332" s="74">
        <f>I333+I370</f>
        <v>0</v>
      </c>
      <c r="J332" s="559" t="e">
        <f>J333+J370</f>
        <v>#REF!</v>
      </c>
      <c r="K332" s="210">
        <f>K333+K342+K370</f>
        <v>944</v>
      </c>
      <c r="L332" s="210">
        <f>L333+L342+L370</f>
        <v>4800.4</v>
      </c>
    </row>
    <row r="333" spans="1:12" s="46" customFormat="1" ht="207" customHeight="1">
      <c r="A333" s="11" t="s">
        <v>553</v>
      </c>
      <c r="B333" s="33" t="s">
        <v>151</v>
      </c>
      <c r="C333" s="34" t="s">
        <v>127</v>
      </c>
      <c r="D333" s="33" t="s">
        <v>129</v>
      </c>
      <c r="E333" s="59" t="s">
        <v>180</v>
      </c>
      <c r="F333" s="34" t="s">
        <v>326</v>
      </c>
      <c r="G333" s="32"/>
      <c r="H333" s="199">
        <f>H334+H338</f>
        <v>200</v>
      </c>
      <c r="I333" s="139">
        <f>I357</f>
        <v>0</v>
      </c>
      <c r="J333" s="564">
        <v>0</v>
      </c>
      <c r="K333" s="199">
        <f>K334+K338</f>
        <v>-200</v>
      </c>
      <c r="L333" s="199">
        <f>L334+L338</f>
        <v>0</v>
      </c>
    </row>
    <row r="334" spans="1:12" s="54" customFormat="1" ht="68.25" customHeight="1">
      <c r="A334" s="11" t="s">
        <v>554</v>
      </c>
      <c r="B334" s="33" t="s">
        <v>151</v>
      </c>
      <c r="C334" s="34" t="s">
        <v>127</v>
      </c>
      <c r="D334" s="33" t="s">
        <v>129</v>
      </c>
      <c r="E334" s="59" t="s">
        <v>120</v>
      </c>
      <c r="F334" s="34" t="s">
        <v>326</v>
      </c>
      <c r="G334" s="32"/>
      <c r="H334" s="199">
        <f>H335</f>
        <v>132.5</v>
      </c>
      <c r="I334" s="141">
        <v>0</v>
      </c>
      <c r="J334" s="568" t="e">
        <f>J343+J353</f>
        <v>#REF!</v>
      </c>
      <c r="K334" s="199">
        <f aca="true" t="shared" si="14" ref="K334:L336">K335</f>
        <v>-132.5</v>
      </c>
      <c r="L334" s="199">
        <f t="shared" si="14"/>
        <v>0</v>
      </c>
    </row>
    <row r="335" spans="1:12" s="54" customFormat="1" ht="85.5" customHeight="1">
      <c r="A335" s="11" t="s">
        <v>555</v>
      </c>
      <c r="B335" s="33" t="s">
        <v>151</v>
      </c>
      <c r="C335" s="34" t="s">
        <v>127</v>
      </c>
      <c r="D335" s="33" t="s">
        <v>129</v>
      </c>
      <c r="E335" s="59" t="s">
        <v>120</v>
      </c>
      <c r="F335" s="34" t="s">
        <v>327</v>
      </c>
      <c r="G335" s="32"/>
      <c r="H335" s="199">
        <f>H336</f>
        <v>132.5</v>
      </c>
      <c r="I335" s="141"/>
      <c r="J335" s="568"/>
      <c r="K335" s="199">
        <f t="shared" si="14"/>
        <v>-132.5</v>
      </c>
      <c r="L335" s="199">
        <f t="shared" si="14"/>
        <v>0</v>
      </c>
    </row>
    <row r="336" spans="1:12" s="54" customFormat="1" ht="110.25" customHeight="1">
      <c r="A336" s="12" t="s">
        <v>557</v>
      </c>
      <c r="B336" s="28" t="s">
        <v>151</v>
      </c>
      <c r="C336" s="29" t="s">
        <v>127</v>
      </c>
      <c r="D336" s="28" t="s">
        <v>129</v>
      </c>
      <c r="E336" s="21" t="s">
        <v>120</v>
      </c>
      <c r="F336" s="129" t="s">
        <v>558</v>
      </c>
      <c r="G336" s="27"/>
      <c r="H336" s="200">
        <f>H337</f>
        <v>132.5</v>
      </c>
      <c r="I336" s="141"/>
      <c r="J336" s="568"/>
      <c r="K336" s="200">
        <f t="shared" si="14"/>
        <v>-132.5</v>
      </c>
      <c r="L336" s="200">
        <f t="shared" si="14"/>
        <v>0</v>
      </c>
    </row>
    <row r="337" spans="1:12" s="54" customFormat="1" ht="59.25" customHeight="1">
      <c r="A337" s="12" t="s">
        <v>225</v>
      </c>
      <c r="B337" s="28" t="s">
        <v>151</v>
      </c>
      <c r="C337" s="29" t="s">
        <v>127</v>
      </c>
      <c r="D337" s="28" t="s">
        <v>129</v>
      </c>
      <c r="E337" s="21" t="s">
        <v>120</v>
      </c>
      <c r="F337" s="29" t="s">
        <v>558</v>
      </c>
      <c r="G337" s="27">
        <v>240</v>
      </c>
      <c r="H337" s="200">
        <v>132.5</v>
      </c>
      <c r="I337" s="440"/>
      <c r="J337" s="440"/>
      <c r="K337" s="200">
        <v>-132.5</v>
      </c>
      <c r="L337" s="200">
        <f>H337+K337</f>
        <v>0</v>
      </c>
    </row>
    <row r="338" spans="1:12" s="54" customFormat="1" ht="66" customHeight="1">
      <c r="A338" s="11" t="s">
        <v>556</v>
      </c>
      <c r="B338" s="33" t="s">
        <v>151</v>
      </c>
      <c r="C338" s="34" t="s">
        <v>127</v>
      </c>
      <c r="D338" s="33" t="s">
        <v>129</v>
      </c>
      <c r="E338" s="59" t="s">
        <v>121</v>
      </c>
      <c r="F338" s="34" t="s">
        <v>326</v>
      </c>
      <c r="G338" s="32"/>
      <c r="H338" s="199">
        <f>H339</f>
        <v>67.5</v>
      </c>
      <c r="I338" s="440"/>
      <c r="J338" s="440"/>
      <c r="K338" s="199">
        <f aca="true" t="shared" si="15" ref="K338:L340">K339</f>
        <v>-67.5</v>
      </c>
      <c r="L338" s="199">
        <f t="shared" si="15"/>
        <v>0</v>
      </c>
    </row>
    <row r="339" spans="1:12" s="54" customFormat="1" ht="60.75" customHeight="1">
      <c r="A339" s="11" t="s">
        <v>559</v>
      </c>
      <c r="B339" s="33" t="s">
        <v>151</v>
      </c>
      <c r="C339" s="34" t="s">
        <v>127</v>
      </c>
      <c r="D339" s="33" t="s">
        <v>129</v>
      </c>
      <c r="E339" s="59" t="s">
        <v>121</v>
      </c>
      <c r="F339" s="34" t="s">
        <v>561</v>
      </c>
      <c r="G339" s="32"/>
      <c r="H339" s="199">
        <f>H340</f>
        <v>67.5</v>
      </c>
      <c r="I339" s="440"/>
      <c r="J339" s="440"/>
      <c r="K339" s="199">
        <f t="shared" si="15"/>
        <v>-67.5</v>
      </c>
      <c r="L339" s="199">
        <f t="shared" si="15"/>
        <v>0</v>
      </c>
    </row>
    <row r="340" spans="1:12" s="54" customFormat="1" ht="113.25" customHeight="1">
      <c r="A340" s="12" t="s">
        <v>557</v>
      </c>
      <c r="B340" s="28" t="s">
        <v>151</v>
      </c>
      <c r="C340" s="29" t="s">
        <v>127</v>
      </c>
      <c r="D340" s="28" t="s">
        <v>129</v>
      </c>
      <c r="E340" s="21" t="s">
        <v>121</v>
      </c>
      <c r="F340" s="129" t="s">
        <v>560</v>
      </c>
      <c r="G340" s="27"/>
      <c r="H340" s="200">
        <f>H341</f>
        <v>67.5</v>
      </c>
      <c r="I340" s="440"/>
      <c r="J340" s="440"/>
      <c r="K340" s="200">
        <f t="shared" si="15"/>
        <v>-67.5</v>
      </c>
      <c r="L340" s="200">
        <f t="shared" si="15"/>
        <v>0</v>
      </c>
    </row>
    <row r="341" spans="1:12" s="54" customFormat="1" ht="66" customHeight="1">
      <c r="A341" s="12" t="s">
        <v>225</v>
      </c>
      <c r="B341" s="28" t="s">
        <v>151</v>
      </c>
      <c r="C341" s="29" t="s">
        <v>127</v>
      </c>
      <c r="D341" s="28" t="s">
        <v>129</v>
      </c>
      <c r="E341" s="21" t="s">
        <v>121</v>
      </c>
      <c r="F341" s="29" t="s">
        <v>560</v>
      </c>
      <c r="G341" s="27">
        <v>240</v>
      </c>
      <c r="H341" s="200">
        <v>67.5</v>
      </c>
      <c r="I341" s="440"/>
      <c r="J341" s="440"/>
      <c r="K341" s="200">
        <v>-67.5</v>
      </c>
      <c r="L341" s="200">
        <f>H341+K341</f>
        <v>0</v>
      </c>
    </row>
    <row r="342" spans="1:12" s="54" customFormat="1" ht="92.25" customHeight="1">
      <c r="A342" s="150" t="s">
        <v>404</v>
      </c>
      <c r="B342" s="148" t="s">
        <v>151</v>
      </c>
      <c r="C342" s="127" t="s">
        <v>127</v>
      </c>
      <c r="D342" s="148" t="s">
        <v>131</v>
      </c>
      <c r="E342" s="151" t="s">
        <v>180</v>
      </c>
      <c r="F342" s="127" t="s">
        <v>326</v>
      </c>
      <c r="G342" s="155"/>
      <c r="H342" s="199">
        <f>H343+H351+H365</f>
        <v>1567.9</v>
      </c>
      <c r="K342" s="199">
        <f>K343+K351+K365</f>
        <v>1064</v>
      </c>
      <c r="L342" s="199">
        <f>L343+L351+L365</f>
        <v>2631.9</v>
      </c>
    </row>
    <row r="343" spans="1:12" s="54" customFormat="1" ht="142.5" customHeight="1">
      <c r="A343" s="82" t="s">
        <v>423</v>
      </c>
      <c r="B343" s="33" t="s">
        <v>151</v>
      </c>
      <c r="C343" s="34" t="s">
        <v>127</v>
      </c>
      <c r="D343" s="33" t="s">
        <v>131</v>
      </c>
      <c r="E343" s="59" t="s">
        <v>120</v>
      </c>
      <c r="F343" s="34" t="s">
        <v>326</v>
      </c>
      <c r="G343" s="32"/>
      <c r="H343" s="196">
        <f>H344</f>
        <v>789.5</v>
      </c>
      <c r="I343" s="140">
        <f>I344</f>
        <v>0</v>
      </c>
      <c r="J343" s="564">
        <v>0</v>
      </c>
      <c r="K343" s="196">
        <f>K344</f>
        <v>0</v>
      </c>
      <c r="L343" s="196">
        <f>L344</f>
        <v>789.5</v>
      </c>
    </row>
    <row r="344" spans="1:12" s="54" customFormat="1" ht="56.25">
      <c r="A344" s="82" t="s">
        <v>478</v>
      </c>
      <c r="B344" s="33" t="s">
        <v>151</v>
      </c>
      <c r="C344" s="34" t="s">
        <v>127</v>
      </c>
      <c r="D344" s="33" t="s">
        <v>131</v>
      </c>
      <c r="E344" s="59" t="s">
        <v>120</v>
      </c>
      <c r="F344" s="34" t="s">
        <v>327</v>
      </c>
      <c r="G344" s="32"/>
      <c r="H344" s="196">
        <f>H347+H349+H345</f>
        <v>789.5</v>
      </c>
      <c r="I344" s="140">
        <v>0</v>
      </c>
      <c r="J344" s="564">
        <v>0</v>
      </c>
      <c r="K344" s="196">
        <f>K347+K349+K345</f>
        <v>0</v>
      </c>
      <c r="L344" s="196">
        <f>L347+L349+L345</f>
        <v>789.5</v>
      </c>
    </row>
    <row r="345" spans="1:12" s="54" customFormat="1" ht="112.5" customHeight="1" hidden="1">
      <c r="A345" s="133" t="s">
        <v>359</v>
      </c>
      <c r="B345" s="28" t="s">
        <v>151</v>
      </c>
      <c r="C345" s="29" t="s">
        <v>127</v>
      </c>
      <c r="D345" s="28"/>
      <c r="E345" s="21"/>
      <c r="F345" s="29"/>
      <c r="G345" s="27"/>
      <c r="H345" s="79"/>
      <c r="I345" s="140"/>
      <c r="J345" s="564"/>
      <c r="K345" s="79"/>
      <c r="L345" s="79"/>
    </row>
    <row r="346" spans="1:12" s="54" customFormat="1" ht="56.25" hidden="1">
      <c r="A346" s="133" t="s">
        <v>225</v>
      </c>
      <c r="B346" s="28" t="s">
        <v>151</v>
      </c>
      <c r="C346" s="29" t="s">
        <v>127</v>
      </c>
      <c r="D346" s="28"/>
      <c r="E346" s="21"/>
      <c r="F346" s="29"/>
      <c r="G346" s="27"/>
      <c r="H346" s="79"/>
      <c r="I346" s="140"/>
      <c r="J346" s="564"/>
      <c r="K346" s="79"/>
      <c r="L346" s="79"/>
    </row>
    <row r="347" spans="1:12" s="54" customFormat="1" ht="140.25" customHeight="1">
      <c r="A347" s="149" t="s">
        <v>467</v>
      </c>
      <c r="B347" s="28" t="s">
        <v>151</v>
      </c>
      <c r="C347" s="29" t="s">
        <v>127</v>
      </c>
      <c r="D347" s="28" t="s">
        <v>131</v>
      </c>
      <c r="E347" s="21" t="s">
        <v>120</v>
      </c>
      <c r="F347" s="29" t="s">
        <v>468</v>
      </c>
      <c r="G347" s="27"/>
      <c r="H347" s="200">
        <f>H348</f>
        <v>71.8</v>
      </c>
      <c r="I347" s="141">
        <v>0</v>
      </c>
      <c r="J347" s="568">
        <v>0</v>
      </c>
      <c r="K347" s="200">
        <f>K348</f>
        <v>0</v>
      </c>
      <c r="L347" s="200">
        <f>L348</f>
        <v>71.8</v>
      </c>
    </row>
    <row r="348" spans="1:12" s="54" customFormat="1" ht="67.5" customHeight="1">
      <c r="A348" s="133" t="s">
        <v>225</v>
      </c>
      <c r="B348" s="28" t="s">
        <v>151</v>
      </c>
      <c r="C348" s="29" t="s">
        <v>127</v>
      </c>
      <c r="D348" s="28" t="s">
        <v>131</v>
      </c>
      <c r="E348" s="21" t="s">
        <v>120</v>
      </c>
      <c r="F348" s="29" t="s">
        <v>468</v>
      </c>
      <c r="G348" s="27">
        <v>240</v>
      </c>
      <c r="H348" s="200">
        <v>71.8</v>
      </c>
      <c r="I348" s="141"/>
      <c r="J348" s="568"/>
      <c r="K348" s="200">
        <v>0</v>
      </c>
      <c r="L348" s="200">
        <f>H348+K348</f>
        <v>71.8</v>
      </c>
    </row>
    <row r="349" spans="1:12" s="54" customFormat="1" ht="149.25" customHeight="1">
      <c r="A349" s="133" t="s">
        <v>467</v>
      </c>
      <c r="B349" s="28" t="s">
        <v>151</v>
      </c>
      <c r="C349" s="29" t="s">
        <v>127</v>
      </c>
      <c r="D349" s="28" t="s">
        <v>131</v>
      </c>
      <c r="E349" s="21" t="s">
        <v>120</v>
      </c>
      <c r="F349" s="29" t="s">
        <v>469</v>
      </c>
      <c r="G349" s="27"/>
      <c r="H349" s="200">
        <f>H350</f>
        <v>717.7</v>
      </c>
      <c r="K349" s="200">
        <f>K350</f>
        <v>0</v>
      </c>
      <c r="L349" s="200">
        <f>L350</f>
        <v>717.7</v>
      </c>
    </row>
    <row r="350" spans="1:12" s="54" customFormat="1" ht="56.25">
      <c r="A350" s="133" t="s">
        <v>225</v>
      </c>
      <c r="B350" s="28" t="s">
        <v>151</v>
      </c>
      <c r="C350" s="29" t="s">
        <v>127</v>
      </c>
      <c r="D350" s="28" t="s">
        <v>131</v>
      </c>
      <c r="E350" s="21" t="s">
        <v>120</v>
      </c>
      <c r="F350" s="29" t="s">
        <v>469</v>
      </c>
      <c r="G350" s="27">
        <v>240</v>
      </c>
      <c r="H350" s="200">
        <v>717.7</v>
      </c>
      <c r="K350" s="200">
        <v>0</v>
      </c>
      <c r="L350" s="200">
        <f>H350+K350</f>
        <v>717.7</v>
      </c>
    </row>
    <row r="351" spans="1:12" s="54" customFormat="1" ht="129.75" customHeight="1">
      <c r="A351" s="82" t="s">
        <v>444</v>
      </c>
      <c r="B351" s="33" t="s">
        <v>151</v>
      </c>
      <c r="C351" s="34" t="s">
        <v>127</v>
      </c>
      <c r="D351" s="33" t="s">
        <v>131</v>
      </c>
      <c r="E351" s="59" t="s">
        <v>121</v>
      </c>
      <c r="F351" s="34" t="s">
        <v>326</v>
      </c>
      <c r="G351" s="32"/>
      <c r="H351" s="196">
        <f>H352</f>
        <v>114.2</v>
      </c>
      <c r="I351" s="140">
        <f>I352</f>
        <v>0</v>
      </c>
      <c r="J351" s="564">
        <v>0</v>
      </c>
      <c r="K351" s="196">
        <f>K352</f>
        <v>1064</v>
      </c>
      <c r="L351" s="196">
        <f>L352</f>
        <v>1178.2</v>
      </c>
    </row>
    <row r="352" spans="1:12" s="54" customFormat="1" ht="75" customHeight="1">
      <c r="A352" s="82" t="s">
        <v>472</v>
      </c>
      <c r="B352" s="33" t="s">
        <v>151</v>
      </c>
      <c r="C352" s="34" t="s">
        <v>127</v>
      </c>
      <c r="D352" s="33" t="s">
        <v>131</v>
      </c>
      <c r="E352" s="59" t="s">
        <v>121</v>
      </c>
      <c r="F352" s="34" t="s">
        <v>327</v>
      </c>
      <c r="G352" s="32"/>
      <c r="H352" s="196">
        <f>H355+H359+H354+H361+H363</f>
        <v>114.2</v>
      </c>
      <c r="I352" s="140">
        <v>0</v>
      </c>
      <c r="J352" s="564">
        <v>0</v>
      </c>
      <c r="K352" s="196">
        <f>K355+K359+K354+K361+K363</f>
        <v>1064</v>
      </c>
      <c r="L352" s="196">
        <f>L355+L359+L354+L361+L363</f>
        <v>1178.2</v>
      </c>
    </row>
    <row r="353" spans="1:12" s="54" customFormat="1" ht="139.5" customHeight="1" hidden="1">
      <c r="A353" s="133" t="s">
        <v>357</v>
      </c>
      <c r="B353" s="28" t="s">
        <v>151</v>
      </c>
      <c r="C353" s="29" t="s">
        <v>127</v>
      </c>
      <c r="D353" s="28"/>
      <c r="E353" s="21"/>
      <c r="F353" s="29"/>
      <c r="G353" s="27"/>
      <c r="H353" s="79"/>
      <c r="I353" s="49">
        <f>I354</f>
        <v>0</v>
      </c>
      <c r="J353" s="558" t="e">
        <f>#REF!+I353</f>
        <v>#REF!</v>
      </c>
      <c r="K353" s="79"/>
      <c r="L353" s="79"/>
    </row>
    <row r="354" spans="1:12" s="54" customFormat="1" ht="56.25" customHeight="1" hidden="1">
      <c r="A354" s="133" t="s">
        <v>225</v>
      </c>
      <c r="B354" s="28" t="s">
        <v>151</v>
      </c>
      <c r="C354" s="29" t="s">
        <v>127</v>
      </c>
      <c r="D354" s="28"/>
      <c r="E354" s="21"/>
      <c r="F354" s="29"/>
      <c r="G354" s="27"/>
      <c r="H354" s="79"/>
      <c r="I354" s="49">
        <v>0</v>
      </c>
      <c r="J354" s="558" t="e">
        <f>#REF!+I354</f>
        <v>#REF!</v>
      </c>
      <c r="K354" s="79"/>
      <c r="L354" s="79"/>
    </row>
    <row r="355" spans="1:12" s="54" customFormat="1" ht="168.75" customHeight="1">
      <c r="A355" s="133" t="s">
        <v>499</v>
      </c>
      <c r="B355" s="28" t="s">
        <v>151</v>
      </c>
      <c r="C355" s="29" t="s">
        <v>127</v>
      </c>
      <c r="D355" s="28" t="s">
        <v>131</v>
      </c>
      <c r="E355" s="21" t="s">
        <v>121</v>
      </c>
      <c r="F355" s="29" t="s">
        <v>466</v>
      </c>
      <c r="G355" s="27"/>
      <c r="H355" s="200">
        <f>H356</f>
        <v>0</v>
      </c>
      <c r="I355" s="49"/>
      <c r="J355" s="558"/>
      <c r="K355" s="200">
        <f>K356</f>
        <v>0</v>
      </c>
      <c r="L355" s="200">
        <f>L356</f>
        <v>0</v>
      </c>
    </row>
    <row r="356" spans="1:12" s="54" customFormat="1" ht="63.75" customHeight="1">
      <c r="A356" s="133" t="s">
        <v>225</v>
      </c>
      <c r="B356" s="28" t="s">
        <v>151</v>
      </c>
      <c r="C356" s="29" t="s">
        <v>127</v>
      </c>
      <c r="D356" s="28" t="s">
        <v>131</v>
      </c>
      <c r="E356" s="21" t="s">
        <v>121</v>
      </c>
      <c r="F356" s="29" t="s">
        <v>466</v>
      </c>
      <c r="G356" s="27">
        <v>240</v>
      </c>
      <c r="H356" s="200">
        <v>0</v>
      </c>
      <c r="I356" s="49"/>
      <c r="J356" s="558"/>
      <c r="K356" s="200">
        <v>0</v>
      </c>
      <c r="L356" s="200">
        <f>H356+K356</f>
        <v>0</v>
      </c>
    </row>
    <row r="357" spans="1:12" s="46" customFormat="1" ht="163.5" customHeight="1" hidden="1">
      <c r="A357" s="133" t="s">
        <v>311</v>
      </c>
      <c r="B357" s="28" t="s">
        <v>151</v>
      </c>
      <c r="C357" s="29" t="s">
        <v>127</v>
      </c>
      <c r="D357" s="28" t="s">
        <v>190</v>
      </c>
      <c r="E357" s="21" t="s">
        <v>121</v>
      </c>
      <c r="F357" s="29" t="s">
        <v>216</v>
      </c>
      <c r="G357" s="27"/>
      <c r="H357" s="200"/>
      <c r="I357" s="139">
        <v>0</v>
      </c>
      <c r="J357" s="564">
        <v>0</v>
      </c>
      <c r="K357" s="200"/>
      <c r="L357" s="200"/>
    </row>
    <row r="358" spans="1:12" s="46" customFormat="1" ht="42" customHeight="1" hidden="1">
      <c r="A358" s="12" t="s">
        <v>225</v>
      </c>
      <c r="B358" s="28" t="s">
        <v>151</v>
      </c>
      <c r="C358" s="29" t="s">
        <v>127</v>
      </c>
      <c r="D358" s="28" t="s">
        <v>190</v>
      </c>
      <c r="E358" s="21" t="s">
        <v>121</v>
      </c>
      <c r="F358" s="29" t="s">
        <v>216</v>
      </c>
      <c r="G358" s="27">
        <v>240</v>
      </c>
      <c r="H358" s="200"/>
      <c r="I358" s="139"/>
      <c r="J358" s="564"/>
      <c r="K358" s="200"/>
      <c r="L358" s="200"/>
    </row>
    <row r="359" spans="1:12" s="54" customFormat="1" ht="113.25" customHeight="1" hidden="1">
      <c r="A359" s="12" t="s">
        <v>499</v>
      </c>
      <c r="B359" s="28" t="s">
        <v>151</v>
      </c>
      <c r="C359" s="29" t="s">
        <v>127</v>
      </c>
      <c r="D359" s="28" t="s">
        <v>131</v>
      </c>
      <c r="E359" s="21" t="s">
        <v>121</v>
      </c>
      <c r="F359" s="29" t="s">
        <v>465</v>
      </c>
      <c r="G359" s="27"/>
      <c r="H359" s="200">
        <f>H360</f>
        <v>0</v>
      </c>
      <c r="I359" s="140">
        <v>0</v>
      </c>
      <c r="J359" s="564">
        <v>0</v>
      </c>
      <c r="K359" s="200">
        <f>K360</f>
        <v>0</v>
      </c>
      <c r="L359" s="200">
        <f>L360</f>
        <v>0</v>
      </c>
    </row>
    <row r="360" spans="1:12" s="53" customFormat="1" ht="39.75" customHeight="1" hidden="1">
      <c r="A360" s="12" t="s">
        <v>225</v>
      </c>
      <c r="B360" s="28" t="s">
        <v>151</v>
      </c>
      <c r="C360" s="29" t="s">
        <v>127</v>
      </c>
      <c r="D360" s="28" t="s">
        <v>131</v>
      </c>
      <c r="E360" s="21" t="s">
        <v>121</v>
      </c>
      <c r="F360" s="29" t="s">
        <v>465</v>
      </c>
      <c r="G360" s="27">
        <v>240</v>
      </c>
      <c r="H360" s="200">
        <v>0</v>
      </c>
      <c r="I360" s="140">
        <v>0</v>
      </c>
      <c r="J360" s="564">
        <v>0</v>
      </c>
      <c r="K360" s="200">
        <v>0</v>
      </c>
      <c r="L360" s="200">
        <v>0</v>
      </c>
    </row>
    <row r="361" spans="1:12" s="53" customFormat="1" ht="174.75" customHeight="1">
      <c r="A361" s="12" t="s">
        <v>593</v>
      </c>
      <c r="B361" s="28" t="s">
        <v>151</v>
      </c>
      <c r="C361" s="29" t="s">
        <v>127</v>
      </c>
      <c r="D361" s="28" t="s">
        <v>131</v>
      </c>
      <c r="E361" s="21" t="s">
        <v>121</v>
      </c>
      <c r="F361" s="29" t="s">
        <v>592</v>
      </c>
      <c r="G361" s="27"/>
      <c r="H361" s="200">
        <f>H362</f>
        <v>114.2</v>
      </c>
      <c r="I361" s="140"/>
      <c r="J361" s="564"/>
      <c r="K361" s="200">
        <f>K362</f>
        <v>0</v>
      </c>
      <c r="L361" s="200">
        <f>L362</f>
        <v>114.2</v>
      </c>
    </row>
    <row r="362" spans="1:12" s="53" customFormat="1" ht="63.75" customHeight="1">
      <c r="A362" s="12" t="s">
        <v>225</v>
      </c>
      <c r="B362" s="28" t="s">
        <v>151</v>
      </c>
      <c r="C362" s="29" t="s">
        <v>127</v>
      </c>
      <c r="D362" s="28" t="s">
        <v>131</v>
      </c>
      <c r="E362" s="21" t="s">
        <v>121</v>
      </c>
      <c r="F362" s="29" t="s">
        <v>592</v>
      </c>
      <c r="G362" s="27">
        <v>240</v>
      </c>
      <c r="H362" s="200">
        <v>114.2</v>
      </c>
      <c r="I362" s="140"/>
      <c r="J362" s="564"/>
      <c r="K362" s="200">
        <v>0</v>
      </c>
      <c r="L362" s="200">
        <f>H362+K362</f>
        <v>114.2</v>
      </c>
    </row>
    <row r="363" spans="1:12" s="53" customFormat="1" ht="178.5" customHeight="1">
      <c r="A363" s="12" t="s">
        <v>593</v>
      </c>
      <c r="B363" s="28" t="s">
        <v>151</v>
      </c>
      <c r="C363" s="29" t="s">
        <v>127</v>
      </c>
      <c r="D363" s="28" t="s">
        <v>131</v>
      </c>
      <c r="E363" s="21" t="s">
        <v>121</v>
      </c>
      <c r="F363" s="29" t="s">
        <v>601</v>
      </c>
      <c r="G363" s="27"/>
      <c r="H363" s="200">
        <f>H364</f>
        <v>0</v>
      </c>
      <c r="I363" s="140"/>
      <c r="J363" s="564"/>
      <c r="K363" s="200">
        <f>K364</f>
        <v>1064</v>
      </c>
      <c r="L363" s="200">
        <f>H363+K363</f>
        <v>1064</v>
      </c>
    </row>
    <row r="364" spans="1:12" s="53" customFormat="1" ht="63.75" customHeight="1">
      <c r="A364" s="12" t="s">
        <v>225</v>
      </c>
      <c r="B364" s="28" t="s">
        <v>151</v>
      </c>
      <c r="C364" s="29" t="s">
        <v>127</v>
      </c>
      <c r="D364" s="28" t="s">
        <v>131</v>
      </c>
      <c r="E364" s="21" t="s">
        <v>121</v>
      </c>
      <c r="F364" s="29" t="s">
        <v>601</v>
      </c>
      <c r="G364" s="27">
        <v>240</v>
      </c>
      <c r="H364" s="200">
        <v>0</v>
      </c>
      <c r="I364" s="140"/>
      <c r="J364" s="564"/>
      <c r="K364" s="200">
        <v>1064</v>
      </c>
      <c r="L364" s="200">
        <f>H364+K364</f>
        <v>1064</v>
      </c>
    </row>
    <row r="365" spans="1:12" s="53" customFormat="1" ht="126" customHeight="1">
      <c r="A365" s="82" t="s">
        <v>443</v>
      </c>
      <c r="B365" s="33" t="s">
        <v>151</v>
      </c>
      <c r="C365" s="34" t="s">
        <v>127</v>
      </c>
      <c r="D365" s="33" t="s">
        <v>131</v>
      </c>
      <c r="E365" s="59" t="s">
        <v>122</v>
      </c>
      <c r="F365" s="34" t="s">
        <v>326</v>
      </c>
      <c r="G365" s="137"/>
      <c r="H365" s="199">
        <f>H366</f>
        <v>664.2</v>
      </c>
      <c r="I365" s="140"/>
      <c r="J365" s="564"/>
      <c r="K365" s="199">
        <f aca="true" t="shared" si="16" ref="K365:L367">K366</f>
        <v>0</v>
      </c>
      <c r="L365" s="199">
        <f t="shared" si="16"/>
        <v>664.2</v>
      </c>
    </row>
    <row r="366" spans="1:12" s="53" customFormat="1" ht="48" customHeight="1">
      <c r="A366" s="82" t="s">
        <v>332</v>
      </c>
      <c r="B366" s="33" t="s">
        <v>151</v>
      </c>
      <c r="C366" s="34" t="s">
        <v>127</v>
      </c>
      <c r="D366" s="33" t="s">
        <v>131</v>
      </c>
      <c r="E366" s="59" t="s">
        <v>122</v>
      </c>
      <c r="F366" s="34" t="s">
        <v>327</v>
      </c>
      <c r="G366" s="137"/>
      <c r="H366" s="199">
        <f>H367</f>
        <v>664.2</v>
      </c>
      <c r="I366" s="140"/>
      <c r="J366" s="564"/>
      <c r="K366" s="199">
        <f t="shared" si="16"/>
        <v>0</v>
      </c>
      <c r="L366" s="199">
        <f t="shared" si="16"/>
        <v>664.2</v>
      </c>
    </row>
    <row r="367" spans="1:12" s="53" customFormat="1" ht="105" customHeight="1">
      <c r="A367" s="133" t="s">
        <v>360</v>
      </c>
      <c r="B367" s="28" t="s">
        <v>151</v>
      </c>
      <c r="C367" s="29" t="s">
        <v>127</v>
      </c>
      <c r="D367" s="28" t="s">
        <v>131</v>
      </c>
      <c r="E367" s="21" t="s">
        <v>122</v>
      </c>
      <c r="F367" s="29" t="s">
        <v>362</v>
      </c>
      <c r="G367" s="64"/>
      <c r="H367" s="200">
        <f>H368</f>
        <v>664.2</v>
      </c>
      <c r="I367" s="140"/>
      <c r="J367" s="564"/>
      <c r="K367" s="200">
        <f t="shared" si="16"/>
        <v>0</v>
      </c>
      <c r="L367" s="200">
        <f t="shared" si="16"/>
        <v>664.2</v>
      </c>
    </row>
    <row r="368" spans="1:12" s="54" customFormat="1" ht="54.75" customHeight="1">
      <c r="A368" s="12" t="s">
        <v>225</v>
      </c>
      <c r="B368" s="28" t="s">
        <v>151</v>
      </c>
      <c r="C368" s="29" t="s">
        <v>127</v>
      </c>
      <c r="D368" s="28" t="s">
        <v>131</v>
      </c>
      <c r="E368" s="21" t="s">
        <v>122</v>
      </c>
      <c r="F368" s="29" t="s">
        <v>362</v>
      </c>
      <c r="G368" s="27">
        <v>240</v>
      </c>
      <c r="H368" s="200">
        <v>664.2</v>
      </c>
      <c r="I368" s="49">
        <f>I369</f>
        <v>0</v>
      </c>
      <c r="J368" s="565" t="e">
        <f>#REF!+I368</f>
        <v>#REF!</v>
      </c>
      <c r="K368" s="200">
        <v>0</v>
      </c>
      <c r="L368" s="200">
        <f>H368+K368</f>
        <v>664.2</v>
      </c>
    </row>
    <row r="369" spans="1:12" s="54" customFormat="1" ht="18" customHeight="1" hidden="1">
      <c r="A369" s="12"/>
      <c r="B369" s="28" t="s">
        <v>151</v>
      </c>
      <c r="C369" s="29" t="s">
        <v>127</v>
      </c>
      <c r="D369" s="28"/>
      <c r="E369" s="21"/>
      <c r="F369" s="29"/>
      <c r="G369" s="27"/>
      <c r="H369" s="197"/>
      <c r="I369" s="49">
        <v>0</v>
      </c>
      <c r="J369" s="565" t="e">
        <f>#REF!+I369</f>
        <v>#REF!</v>
      </c>
      <c r="K369" s="197"/>
      <c r="L369" s="197"/>
    </row>
    <row r="370" spans="1:12" s="46" customFormat="1" ht="37.5">
      <c r="A370" s="146" t="s">
        <v>439</v>
      </c>
      <c r="B370" s="148" t="s">
        <v>151</v>
      </c>
      <c r="C370" s="127" t="s">
        <v>127</v>
      </c>
      <c r="D370" s="148" t="s">
        <v>88</v>
      </c>
      <c r="E370" s="151" t="s">
        <v>180</v>
      </c>
      <c r="F370" s="127" t="s">
        <v>326</v>
      </c>
      <c r="G370" s="145"/>
      <c r="H370" s="199">
        <f>H371</f>
        <v>2088.5</v>
      </c>
      <c r="I370" s="138">
        <f>I373+I409</f>
        <v>0</v>
      </c>
      <c r="J370" s="564" t="e">
        <f>J373+J409</f>
        <v>#REF!</v>
      </c>
      <c r="K370" s="199">
        <f>K371</f>
        <v>80</v>
      </c>
      <c r="L370" s="199">
        <f>L371</f>
        <v>2168.5</v>
      </c>
    </row>
    <row r="371" spans="1:12" s="46" customFormat="1" ht="18.75">
      <c r="A371" s="11" t="s">
        <v>388</v>
      </c>
      <c r="B371" s="33" t="s">
        <v>151</v>
      </c>
      <c r="C371" s="34" t="s">
        <v>127</v>
      </c>
      <c r="D371" s="33" t="s">
        <v>88</v>
      </c>
      <c r="E371" s="59" t="s">
        <v>89</v>
      </c>
      <c r="F371" s="34" t="s">
        <v>326</v>
      </c>
      <c r="G371" s="32"/>
      <c r="H371" s="199">
        <f>H372</f>
        <v>2088.5</v>
      </c>
      <c r="I371" s="138"/>
      <c r="J371" s="564"/>
      <c r="K371" s="199">
        <f>K372</f>
        <v>80</v>
      </c>
      <c r="L371" s="199">
        <f>L372</f>
        <v>2168.5</v>
      </c>
    </row>
    <row r="372" spans="1:12" s="46" customFormat="1" ht="18.75">
      <c r="A372" s="11" t="s">
        <v>387</v>
      </c>
      <c r="B372" s="33" t="s">
        <v>151</v>
      </c>
      <c r="C372" s="34" t="s">
        <v>127</v>
      </c>
      <c r="D372" s="33" t="s">
        <v>88</v>
      </c>
      <c r="E372" s="59" t="s">
        <v>89</v>
      </c>
      <c r="F372" s="34" t="s">
        <v>327</v>
      </c>
      <c r="G372" s="32"/>
      <c r="H372" s="199">
        <f>H375+H409+H412+H414</f>
        <v>2088.5</v>
      </c>
      <c r="I372" s="138">
        <f>I373</f>
        <v>0</v>
      </c>
      <c r="J372" s="564" t="e">
        <f>J373</f>
        <v>#REF!</v>
      </c>
      <c r="K372" s="199">
        <f>K375+K409+K412+K414</f>
        <v>80</v>
      </c>
      <c r="L372" s="199">
        <f>L375+L409+L412+L414</f>
        <v>2168.5</v>
      </c>
    </row>
    <row r="373" spans="1:12" s="54" customFormat="1" ht="18.75" customHeight="1" hidden="1">
      <c r="A373" s="12"/>
      <c r="B373" s="28" t="s">
        <v>151</v>
      </c>
      <c r="C373" s="29" t="s">
        <v>127</v>
      </c>
      <c r="D373" s="28" t="s">
        <v>88</v>
      </c>
      <c r="E373" s="21" t="s">
        <v>89</v>
      </c>
      <c r="F373" s="29" t="s">
        <v>362</v>
      </c>
      <c r="G373" s="27"/>
      <c r="H373" s="200"/>
      <c r="I373" s="140">
        <f>I374</f>
        <v>0</v>
      </c>
      <c r="J373" s="564" t="e">
        <f>#REF!+I373</f>
        <v>#REF!</v>
      </c>
      <c r="K373" s="200"/>
      <c r="L373" s="200"/>
    </row>
    <row r="374" spans="1:12" s="54" customFormat="1" ht="41.25" customHeight="1" hidden="1">
      <c r="A374" s="12" t="s">
        <v>225</v>
      </c>
      <c r="B374" s="28" t="s">
        <v>151</v>
      </c>
      <c r="C374" s="29" t="s">
        <v>127</v>
      </c>
      <c r="D374" s="28" t="s">
        <v>88</v>
      </c>
      <c r="E374" s="21" t="s">
        <v>89</v>
      </c>
      <c r="F374" s="29" t="s">
        <v>362</v>
      </c>
      <c r="G374" s="27">
        <v>240</v>
      </c>
      <c r="H374" s="200"/>
      <c r="I374" s="140">
        <v>0</v>
      </c>
      <c r="J374" s="564" t="e">
        <f>#REF!+I374</f>
        <v>#REF!</v>
      </c>
      <c r="K374" s="200"/>
      <c r="L374" s="200"/>
    </row>
    <row r="375" spans="1:12" s="54" customFormat="1" ht="37.5">
      <c r="A375" s="12" t="s">
        <v>356</v>
      </c>
      <c r="B375" s="28" t="s">
        <v>151</v>
      </c>
      <c r="C375" s="29" t="s">
        <v>127</v>
      </c>
      <c r="D375" s="28" t="s">
        <v>88</v>
      </c>
      <c r="E375" s="21" t="s">
        <v>89</v>
      </c>
      <c r="F375" s="29" t="s">
        <v>430</v>
      </c>
      <c r="G375" s="27"/>
      <c r="H375" s="200">
        <f>H376+H413</f>
        <v>2088.5</v>
      </c>
      <c r="I375" s="200">
        <f>I376+I413</f>
        <v>0</v>
      </c>
      <c r="J375" s="200" t="e">
        <f>J376+J413</f>
        <v>#REF!</v>
      </c>
      <c r="K375" s="200">
        <f>K376+K413</f>
        <v>0</v>
      </c>
      <c r="L375" s="200">
        <f>L376+L413</f>
        <v>2088.5</v>
      </c>
    </row>
    <row r="376" spans="1:12" s="54" customFormat="1" ht="56.25">
      <c r="A376" s="12" t="s">
        <v>225</v>
      </c>
      <c r="B376" s="28" t="s">
        <v>151</v>
      </c>
      <c r="C376" s="29" t="s">
        <v>127</v>
      </c>
      <c r="D376" s="28" t="s">
        <v>88</v>
      </c>
      <c r="E376" s="21" t="s">
        <v>89</v>
      </c>
      <c r="F376" s="29" t="s">
        <v>430</v>
      </c>
      <c r="G376" s="27">
        <v>240</v>
      </c>
      <c r="H376" s="200">
        <v>2028.2</v>
      </c>
      <c r="I376" s="140">
        <v>0</v>
      </c>
      <c r="J376" s="564" t="e">
        <f>#REF!+I376</f>
        <v>#REF!</v>
      </c>
      <c r="K376" s="200">
        <v>0</v>
      </c>
      <c r="L376" s="200">
        <f>H376+K376</f>
        <v>2028.2</v>
      </c>
    </row>
    <row r="377" spans="1:12" s="54" customFormat="1" ht="18.75" customHeight="1" hidden="1">
      <c r="A377" s="12"/>
      <c r="B377" s="28" t="s">
        <v>151</v>
      </c>
      <c r="C377" s="29" t="s">
        <v>127</v>
      </c>
      <c r="D377" s="28" t="s">
        <v>88</v>
      </c>
      <c r="E377" s="21" t="s">
        <v>89</v>
      </c>
      <c r="F377" s="29" t="s">
        <v>327</v>
      </c>
      <c r="G377" s="27"/>
      <c r="H377" s="200"/>
      <c r="I377" s="140">
        <f>I378</f>
        <v>0</v>
      </c>
      <c r="J377" s="564" t="e">
        <f>#REF!+I377</f>
        <v>#REF!</v>
      </c>
      <c r="K377" s="200"/>
      <c r="L377" s="200"/>
    </row>
    <row r="378" spans="1:12" s="54" customFormat="1" ht="18.75" customHeight="1" hidden="1">
      <c r="A378" s="12"/>
      <c r="B378" s="28" t="s">
        <v>151</v>
      </c>
      <c r="C378" s="29" t="s">
        <v>127</v>
      </c>
      <c r="D378" s="28" t="s">
        <v>88</v>
      </c>
      <c r="E378" s="21" t="s">
        <v>89</v>
      </c>
      <c r="F378" s="29" t="s">
        <v>96</v>
      </c>
      <c r="G378" s="27">
        <v>240</v>
      </c>
      <c r="H378" s="200"/>
      <c r="I378" s="140">
        <v>0</v>
      </c>
      <c r="J378" s="564" t="e">
        <f>#REF!+I378</f>
        <v>#REF!</v>
      </c>
      <c r="K378" s="200"/>
      <c r="L378" s="200"/>
    </row>
    <row r="379" spans="1:12" s="46" customFormat="1" ht="18.75" customHeight="1" hidden="1">
      <c r="A379" s="4" t="s">
        <v>156</v>
      </c>
      <c r="B379" s="5" t="s">
        <v>133</v>
      </c>
      <c r="C379" s="34" t="s">
        <v>125</v>
      </c>
      <c r="D379" s="33"/>
      <c r="E379" s="59"/>
      <c r="F379" s="34"/>
      <c r="G379" s="47"/>
      <c r="H379" s="199"/>
      <c r="I379" s="138">
        <f>I380</f>
        <v>0</v>
      </c>
      <c r="J379" s="564" t="e">
        <f>#REF!+I379</f>
        <v>#REF!</v>
      </c>
      <c r="K379" s="199"/>
      <c r="L379" s="199"/>
    </row>
    <row r="380" spans="1:12" s="46" customFormat="1" ht="37.5" customHeight="1" hidden="1">
      <c r="A380" s="4" t="s">
        <v>157</v>
      </c>
      <c r="B380" s="5" t="s">
        <v>133</v>
      </c>
      <c r="C380" s="34" t="s">
        <v>133</v>
      </c>
      <c r="D380" s="33"/>
      <c r="E380" s="59"/>
      <c r="F380" s="34"/>
      <c r="G380" s="47"/>
      <c r="H380" s="199"/>
      <c r="I380" s="138">
        <f>I381</f>
        <v>0</v>
      </c>
      <c r="J380" s="564" t="e">
        <f>#REF!+I380</f>
        <v>#REF!</v>
      </c>
      <c r="K380" s="199"/>
      <c r="L380" s="199"/>
    </row>
    <row r="381" spans="1:12" s="53" customFormat="1" ht="56.25" customHeight="1" hidden="1">
      <c r="A381" s="82" t="s">
        <v>33</v>
      </c>
      <c r="B381" s="5" t="s">
        <v>133</v>
      </c>
      <c r="C381" s="34" t="s">
        <v>133</v>
      </c>
      <c r="D381" s="33" t="s">
        <v>146</v>
      </c>
      <c r="E381" s="59" t="s">
        <v>180</v>
      </c>
      <c r="F381" s="34" t="s">
        <v>181</v>
      </c>
      <c r="G381" s="64"/>
      <c r="H381" s="200"/>
      <c r="I381" s="139">
        <v>0</v>
      </c>
      <c r="J381" s="564" t="e">
        <f>#REF!+I381</f>
        <v>#REF!</v>
      </c>
      <c r="K381" s="200"/>
      <c r="L381" s="200"/>
    </row>
    <row r="382" spans="1:12" s="54" customFormat="1" ht="93.75" customHeight="1" hidden="1">
      <c r="A382" s="82" t="s">
        <v>34</v>
      </c>
      <c r="B382" s="5" t="s">
        <v>133</v>
      </c>
      <c r="C382" s="34" t="s">
        <v>133</v>
      </c>
      <c r="D382" s="33" t="s">
        <v>146</v>
      </c>
      <c r="E382" s="59" t="s">
        <v>120</v>
      </c>
      <c r="F382" s="34" t="s">
        <v>181</v>
      </c>
      <c r="G382" s="64"/>
      <c r="H382" s="200"/>
      <c r="I382" s="139">
        <f>I383+I385+I387+I389+I391+I393</f>
        <v>0</v>
      </c>
      <c r="J382" s="564" t="e">
        <f>#REF!+I382</f>
        <v>#REF!</v>
      </c>
      <c r="K382" s="200"/>
      <c r="L382" s="200"/>
    </row>
    <row r="383" spans="1:12" s="54" customFormat="1" ht="168.75" customHeight="1" hidden="1">
      <c r="A383" s="133" t="s">
        <v>35</v>
      </c>
      <c r="B383" s="9" t="s">
        <v>133</v>
      </c>
      <c r="C383" s="29" t="s">
        <v>133</v>
      </c>
      <c r="D383" s="28" t="s">
        <v>146</v>
      </c>
      <c r="E383" s="21" t="s">
        <v>120</v>
      </c>
      <c r="F383" s="29" t="s">
        <v>36</v>
      </c>
      <c r="G383" s="64"/>
      <c r="H383" s="200"/>
      <c r="I383" s="140">
        <f>I384</f>
        <v>0</v>
      </c>
      <c r="J383" s="564" t="e">
        <f>#REF!+I383</f>
        <v>#REF!</v>
      </c>
      <c r="K383" s="200"/>
      <c r="L383" s="200"/>
    </row>
    <row r="384" spans="1:12" s="54" customFormat="1" ht="18.75" customHeight="1" hidden="1">
      <c r="A384" s="12" t="s">
        <v>182</v>
      </c>
      <c r="B384" s="9" t="s">
        <v>133</v>
      </c>
      <c r="C384" s="29" t="s">
        <v>133</v>
      </c>
      <c r="D384" s="28" t="s">
        <v>146</v>
      </c>
      <c r="E384" s="21" t="s">
        <v>120</v>
      </c>
      <c r="F384" s="29" t="s">
        <v>36</v>
      </c>
      <c r="G384" s="27" t="s">
        <v>183</v>
      </c>
      <c r="H384" s="200"/>
      <c r="I384" s="140">
        <v>0</v>
      </c>
      <c r="J384" s="564" t="e">
        <f>#REF!+I384</f>
        <v>#REF!</v>
      </c>
      <c r="K384" s="200"/>
      <c r="L384" s="200"/>
    </row>
    <row r="385" spans="1:12" s="54" customFormat="1" ht="206.25" customHeight="1" hidden="1">
      <c r="A385" s="133" t="s">
        <v>37</v>
      </c>
      <c r="B385" s="9" t="s">
        <v>133</v>
      </c>
      <c r="C385" s="29" t="s">
        <v>133</v>
      </c>
      <c r="D385" s="28" t="s">
        <v>146</v>
      </c>
      <c r="E385" s="21" t="s">
        <v>120</v>
      </c>
      <c r="F385" s="29" t="s">
        <v>38</v>
      </c>
      <c r="G385" s="64"/>
      <c r="H385" s="200"/>
      <c r="I385" s="140">
        <f>I386</f>
        <v>0</v>
      </c>
      <c r="J385" s="564" t="e">
        <f>#REF!+I385</f>
        <v>#REF!</v>
      </c>
      <c r="K385" s="200"/>
      <c r="L385" s="200"/>
    </row>
    <row r="386" spans="1:12" s="54" customFormat="1" ht="18.75" customHeight="1" hidden="1">
      <c r="A386" s="12" t="s">
        <v>182</v>
      </c>
      <c r="B386" s="9" t="s">
        <v>133</v>
      </c>
      <c r="C386" s="29" t="s">
        <v>133</v>
      </c>
      <c r="D386" s="28" t="s">
        <v>146</v>
      </c>
      <c r="E386" s="21" t="s">
        <v>120</v>
      </c>
      <c r="F386" s="29" t="s">
        <v>38</v>
      </c>
      <c r="G386" s="27" t="s">
        <v>183</v>
      </c>
      <c r="H386" s="200"/>
      <c r="I386" s="140">
        <v>0</v>
      </c>
      <c r="J386" s="564" t="e">
        <f>#REF!+I386</f>
        <v>#REF!</v>
      </c>
      <c r="K386" s="200"/>
      <c r="L386" s="200"/>
    </row>
    <row r="387" spans="1:12" s="54" customFormat="1" ht="168.75" customHeight="1" hidden="1">
      <c r="A387" s="133" t="s">
        <v>39</v>
      </c>
      <c r="B387" s="9" t="s">
        <v>133</v>
      </c>
      <c r="C387" s="29" t="s">
        <v>133</v>
      </c>
      <c r="D387" s="28" t="s">
        <v>146</v>
      </c>
      <c r="E387" s="21" t="s">
        <v>120</v>
      </c>
      <c r="F387" s="29" t="s">
        <v>40</v>
      </c>
      <c r="G387" s="64"/>
      <c r="H387" s="200"/>
      <c r="I387" s="140">
        <f>I388</f>
        <v>0</v>
      </c>
      <c r="J387" s="564" t="e">
        <f>#REF!+I387</f>
        <v>#REF!</v>
      </c>
      <c r="K387" s="200"/>
      <c r="L387" s="200"/>
    </row>
    <row r="388" spans="1:12" s="54" customFormat="1" ht="18.75" customHeight="1" hidden="1">
      <c r="A388" s="12" t="s">
        <v>182</v>
      </c>
      <c r="B388" s="9" t="s">
        <v>133</v>
      </c>
      <c r="C388" s="29" t="s">
        <v>133</v>
      </c>
      <c r="D388" s="28" t="s">
        <v>146</v>
      </c>
      <c r="E388" s="21" t="s">
        <v>120</v>
      </c>
      <c r="F388" s="29" t="s">
        <v>40</v>
      </c>
      <c r="G388" s="27" t="s">
        <v>183</v>
      </c>
      <c r="H388" s="200"/>
      <c r="I388" s="140">
        <v>0</v>
      </c>
      <c r="J388" s="564" t="e">
        <f>#REF!+I388</f>
        <v>#REF!</v>
      </c>
      <c r="K388" s="200"/>
      <c r="L388" s="200"/>
    </row>
    <row r="389" spans="1:12" s="54" customFormat="1" ht="168.75" customHeight="1" hidden="1">
      <c r="A389" s="133" t="s">
        <v>41</v>
      </c>
      <c r="B389" s="9" t="s">
        <v>133</v>
      </c>
      <c r="C389" s="29" t="s">
        <v>133</v>
      </c>
      <c r="D389" s="28" t="s">
        <v>146</v>
      </c>
      <c r="E389" s="21" t="s">
        <v>120</v>
      </c>
      <c r="F389" s="29" t="s">
        <v>42</v>
      </c>
      <c r="G389" s="64"/>
      <c r="H389" s="200"/>
      <c r="I389" s="140">
        <f>I390</f>
        <v>0</v>
      </c>
      <c r="J389" s="564" t="e">
        <f>#REF!+I389</f>
        <v>#REF!</v>
      </c>
      <c r="K389" s="200"/>
      <c r="L389" s="200"/>
    </row>
    <row r="390" spans="1:12" s="54" customFormat="1" ht="18.75" customHeight="1" hidden="1">
      <c r="A390" s="12" t="s">
        <v>182</v>
      </c>
      <c r="B390" s="9" t="s">
        <v>133</v>
      </c>
      <c r="C390" s="29" t="s">
        <v>133</v>
      </c>
      <c r="D390" s="28" t="s">
        <v>146</v>
      </c>
      <c r="E390" s="21" t="s">
        <v>120</v>
      </c>
      <c r="F390" s="29" t="s">
        <v>42</v>
      </c>
      <c r="G390" s="27" t="s">
        <v>183</v>
      </c>
      <c r="H390" s="200"/>
      <c r="I390" s="140">
        <v>0</v>
      </c>
      <c r="J390" s="564" t="e">
        <f>#REF!+I390</f>
        <v>#REF!</v>
      </c>
      <c r="K390" s="200"/>
      <c r="L390" s="200"/>
    </row>
    <row r="391" spans="1:12" s="54" customFormat="1" ht="206.25" customHeight="1" hidden="1">
      <c r="A391" s="133" t="s">
        <v>43</v>
      </c>
      <c r="B391" s="9" t="s">
        <v>133</v>
      </c>
      <c r="C391" s="29" t="s">
        <v>133</v>
      </c>
      <c r="D391" s="28" t="s">
        <v>146</v>
      </c>
      <c r="E391" s="21" t="s">
        <v>120</v>
      </c>
      <c r="F391" s="29" t="s">
        <v>44</v>
      </c>
      <c r="G391" s="64"/>
      <c r="H391" s="200"/>
      <c r="I391" s="140">
        <f>I392</f>
        <v>0</v>
      </c>
      <c r="J391" s="564" t="e">
        <f>#REF!+I391</f>
        <v>#REF!</v>
      </c>
      <c r="K391" s="200"/>
      <c r="L391" s="200"/>
    </row>
    <row r="392" spans="1:12" s="54" customFormat="1" ht="18.75" customHeight="1" hidden="1">
      <c r="A392" s="12" t="s">
        <v>182</v>
      </c>
      <c r="B392" s="9" t="s">
        <v>133</v>
      </c>
      <c r="C392" s="29" t="s">
        <v>133</v>
      </c>
      <c r="D392" s="28" t="s">
        <v>146</v>
      </c>
      <c r="E392" s="21" t="s">
        <v>120</v>
      </c>
      <c r="F392" s="29" t="s">
        <v>44</v>
      </c>
      <c r="G392" s="27" t="s">
        <v>183</v>
      </c>
      <c r="H392" s="200"/>
      <c r="I392" s="140">
        <v>0</v>
      </c>
      <c r="J392" s="564" t="e">
        <f>#REF!+I392</f>
        <v>#REF!</v>
      </c>
      <c r="K392" s="200"/>
      <c r="L392" s="200"/>
    </row>
    <row r="393" spans="1:12" s="53" customFormat="1" ht="187.5" customHeight="1" hidden="1">
      <c r="A393" s="133" t="s">
        <v>45</v>
      </c>
      <c r="B393" s="9" t="s">
        <v>133</v>
      </c>
      <c r="C393" s="29" t="s">
        <v>133</v>
      </c>
      <c r="D393" s="28" t="s">
        <v>146</v>
      </c>
      <c r="E393" s="21" t="s">
        <v>120</v>
      </c>
      <c r="F393" s="29" t="s">
        <v>46</v>
      </c>
      <c r="G393" s="64"/>
      <c r="H393" s="200"/>
      <c r="I393" s="140">
        <f>I394</f>
        <v>0</v>
      </c>
      <c r="J393" s="564" t="e">
        <f>#REF!+I393</f>
        <v>#REF!</v>
      </c>
      <c r="K393" s="200"/>
      <c r="L393" s="200"/>
    </row>
    <row r="394" spans="1:12" s="54" customFormat="1" ht="18.75" customHeight="1" hidden="1">
      <c r="A394" s="12" t="s">
        <v>182</v>
      </c>
      <c r="B394" s="9" t="s">
        <v>133</v>
      </c>
      <c r="C394" s="29" t="s">
        <v>133</v>
      </c>
      <c r="D394" s="28" t="s">
        <v>146</v>
      </c>
      <c r="E394" s="21" t="s">
        <v>120</v>
      </c>
      <c r="F394" s="29" t="s">
        <v>46</v>
      </c>
      <c r="G394" s="27" t="s">
        <v>183</v>
      </c>
      <c r="H394" s="200"/>
      <c r="I394" s="140">
        <v>0</v>
      </c>
      <c r="J394" s="564" t="e">
        <f>#REF!+I394</f>
        <v>#REF!</v>
      </c>
      <c r="K394" s="200"/>
      <c r="L394" s="200"/>
    </row>
    <row r="395" spans="1:12" s="54" customFormat="1" ht="93.75" customHeight="1" hidden="1">
      <c r="A395" s="82" t="s">
        <v>47</v>
      </c>
      <c r="B395" s="5" t="s">
        <v>133</v>
      </c>
      <c r="C395" s="34" t="s">
        <v>133</v>
      </c>
      <c r="D395" s="33" t="s">
        <v>146</v>
      </c>
      <c r="E395" s="59" t="s">
        <v>121</v>
      </c>
      <c r="F395" s="34" t="s">
        <v>181</v>
      </c>
      <c r="G395" s="64"/>
      <c r="H395" s="200"/>
      <c r="I395" s="139">
        <f>I396+I398</f>
        <v>0</v>
      </c>
      <c r="J395" s="564" t="e">
        <f>#REF!+I395</f>
        <v>#REF!</v>
      </c>
      <c r="K395" s="200"/>
      <c r="L395" s="200"/>
    </row>
    <row r="396" spans="1:12" s="54" customFormat="1" ht="168.75" customHeight="1" hidden="1">
      <c r="A396" s="133" t="s">
        <v>48</v>
      </c>
      <c r="B396" s="9" t="s">
        <v>133</v>
      </c>
      <c r="C396" s="29" t="s">
        <v>133</v>
      </c>
      <c r="D396" s="28" t="s">
        <v>146</v>
      </c>
      <c r="E396" s="21" t="s">
        <v>121</v>
      </c>
      <c r="F396" s="29" t="s">
        <v>49</v>
      </c>
      <c r="G396" s="64"/>
      <c r="H396" s="200"/>
      <c r="I396" s="140">
        <f>I397</f>
        <v>0</v>
      </c>
      <c r="J396" s="564" t="e">
        <f>#REF!+I396</f>
        <v>#REF!</v>
      </c>
      <c r="K396" s="200"/>
      <c r="L396" s="200"/>
    </row>
    <row r="397" spans="1:12" s="54" customFormat="1" ht="18.75" customHeight="1" hidden="1">
      <c r="A397" s="12" t="s">
        <v>182</v>
      </c>
      <c r="B397" s="9" t="s">
        <v>133</v>
      </c>
      <c r="C397" s="29" t="s">
        <v>133</v>
      </c>
      <c r="D397" s="28" t="s">
        <v>146</v>
      </c>
      <c r="E397" s="21" t="s">
        <v>121</v>
      </c>
      <c r="F397" s="29" t="s">
        <v>49</v>
      </c>
      <c r="G397" s="27" t="s">
        <v>183</v>
      </c>
      <c r="H397" s="200"/>
      <c r="I397" s="140">
        <v>0</v>
      </c>
      <c r="J397" s="564" t="e">
        <f>#REF!+I397</f>
        <v>#REF!</v>
      </c>
      <c r="K397" s="200"/>
      <c r="L397" s="200"/>
    </row>
    <row r="398" spans="1:12" s="54" customFormat="1" ht="187.5" customHeight="1" hidden="1">
      <c r="A398" s="133" t="s">
        <v>50</v>
      </c>
      <c r="B398" s="9" t="s">
        <v>133</v>
      </c>
      <c r="C398" s="29" t="s">
        <v>133</v>
      </c>
      <c r="D398" s="28" t="s">
        <v>146</v>
      </c>
      <c r="E398" s="21" t="s">
        <v>121</v>
      </c>
      <c r="F398" s="29" t="s">
        <v>51</v>
      </c>
      <c r="G398" s="64"/>
      <c r="H398" s="200"/>
      <c r="I398" s="140">
        <f>I399</f>
        <v>0</v>
      </c>
      <c r="J398" s="564" t="e">
        <f>#REF!+I398</f>
        <v>#REF!</v>
      </c>
      <c r="K398" s="200"/>
      <c r="L398" s="200"/>
    </row>
    <row r="399" spans="1:12" s="53" customFormat="1" ht="18.75" customHeight="1" hidden="1">
      <c r="A399" s="12" t="s">
        <v>182</v>
      </c>
      <c r="B399" s="9" t="s">
        <v>133</v>
      </c>
      <c r="C399" s="29" t="s">
        <v>133</v>
      </c>
      <c r="D399" s="28" t="s">
        <v>146</v>
      </c>
      <c r="E399" s="21" t="s">
        <v>121</v>
      </c>
      <c r="F399" s="29" t="s">
        <v>51</v>
      </c>
      <c r="G399" s="27" t="s">
        <v>183</v>
      </c>
      <c r="H399" s="200"/>
      <c r="I399" s="140">
        <v>0</v>
      </c>
      <c r="J399" s="564" t="e">
        <f>#REF!+I399</f>
        <v>#REF!</v>
      </c>
      <c r="K399" s="200"/>
      <c r="L399" s="200"/>
    </row>
    <row r="400" spans="1:12" s="53" customFormat="1" ht="112.5" customHeight="1" hidden="1">
      <c r="A400" s="82" t="s">
        <v>52</v>
      </c>
      <c r="B400" s="5" t="s">
        <v>133</v>
      </c>
      <c r="C400" s="34" t="s">
        <v>133</v>
      </c>
      <c r="D400" s="33" t="s">
        <v>146</v>
      </c>
      <c r="E400" s="59" t="s">
        <v>122</v>
      </c>
      <c r="F400" s="34" t="s">
        <v>181</v>
      </c>
      <c r="G400" s="64"/>
      <c r="H400" s="200"/>
      <c r="I400" s="139">
        <f>I401+I403+I405</f>
        <v>0</v>
      </c>
      <c r="J400" s="564" t="e">
        <f>#REF!+I400</f>
        <v>#REF!</v>
      </c>
      <c r="K400" s="200"/>
      <c r="L400" s="200"/>
    </row>
    <row r="401" spans="1:12" s="53" customFormat="1" ht="187.5" customHeight="1" hidden="1">
      <c r="A401" s="133" t="s">
        <v>53</v>
      </c>
      <c r="B401" s="9" t="s">
        <v>133</v>
      </c>
      <c r="C401" s="29" t="s">
        <v>133</v>
      </c>
      <c r="D401" s="28" t="s">
        <v>146</v>
      </c>
      <c r="E401" s="21" t="s">
        <v>122</v>
      </c>
      <c r="F401" s="29" t="s">
        <v>54</v>
      </c>
      <c r="G401" s="64"/>
      <c r="H401" s="200"/>
      <c r="I401" s="140">
        <f>I402</f>
        <v>0</v>
      </c>
      <c r="J401" s="564" t="e">
        <f>#REF!+I401</f>
        <v>#REF!</v>
      </c>
      <c r="K401" s="200"/>
      <c r="L401" s="200"/>
    </row>
    <row r="402" spans="1:12" s="53" customFormat="1" ht="18.75" customHeight="1" hidden="1">
      <c r="A402" s="12" t="s">
        <v>182</v>
      </c>
      <c r="B402" s="9" t="s">
        <v>133</v>
      </c>
      <c r="C402" s="29" t="s">
        <v>133</v>
      </c>
      <c r="D402" s="28" t="s">
        <v>146</v>
      </c>
      <c r="E402" s="21" t="s">
        <v>122</v>
      </c>
      <c r="F402" s="29" t="s">
        <v>54</v>
      </c>
      <c r="G402" s="27" t="s">
        <v>183</v>
      </c>
      <c r="H402" s="200"/>
      <c r="I402" s="140">
        <v>0</v>
      </c>
      <c r="J402" s="564" t="e">
        <f>#REF!+I402</f>
        <v>#REF!</v>
      </c>
      <c r="K402" s="200"/>
      <c r="L402" s="200"/>
    </row>
    <row r="403" spans="1:12" s="54" customFormat="1" ht="187.5" customHeight="1" hidden="1">
      <c r="A403" s="133" t="s">
        <v>55</v>
      </c>
      <c r="B403" s="9" t="s">
        <v>133</v>
      </c>
      <c r="C403" s="29" t="s">
        <v>133</v>
      </c>
      <c r="D403" s="28" t="s">
        <v>146</v>
      </c>
      <c r="E403" s="21" t="s">
        <v>122</v>
      </c>
      <c r="F403" s="29" t="s">
        <v>56</v>
      </c>
      <c r="G403" s="64"/>
      <c r="H403" s="200"/>
      <c r="I403" s="140">
        <f>I404</f>
        <v>0</v>
      </c>
      <c r="J403" s="564" t="e">
        <f>#REF!+I403</f>
        <v>#REF!</v>
      </c>
      <c r="K403" s="200"/>
      <c r="L403" s="200"/>
    </row>
    <row r="404" spans="1:12" s="54" customFormat="1" ht="18.75" customHeight="1" hidden="1">
      <c r="A404" s="12" t="s">
        <v>182</v>
      </c>
      <c r="B404" s="9" t="s">
        <v>133</v>
      </c>
      <c r="C404" s="29" t="s">
        <v>133</v>
      </c>
      <c r="D404" s="28" t="s">
        <v>146</v>
      </c>
      <c r="E404" s="21" t="s">
        <v>122</v>
      </c>
      <c r="F404" s="29" t="s">
        <v>56</v>
      </c>
      <c r="G404" s="27" t="s">
        <v>183</v>
      </c>
      <c r="H404" s="200"/>
      <c r="I404" s="140">
        <v>0</v>
      </c>
      <c r="J404" s="564" t="e">
        <f>#REF!+I404</f>
        <v>#REF!</v>
      </c>
      <c r="K404" s="200"/>
      <c r="L404" s="200"/>
    </row>
    <row r="405" spans="1:12" s="54" customFormat="1" ht="187.5" customHeight="1" hidden="1">
      <c r="A405" s="133" t="s">
        <v>57</v>
      </c>
      <c r="B405" s="9" t="s">
        <v>133</v>
      </c>
      <c r="C405" s="29" t="s">
        <v>133</v>
      </c>
      <c r="D405" s="28" t="s">
        <v>146</v>
      </c>
      <c r="E405" s="21" t="s">
        <v>122</v>
      </c>
      <c r="F405" s="29" t="s">
        <v>58</v>
      </c>
      <c r="G405" s="64"/>
      <c r="H405" s="200"/>
      <c r="I405" s="140">
        <f>I406</f>
        <v>0</v>
      </c>
      <c r="J405" s="564" t="e">
        <f>#REF!+I405</f>
        <v>#REF!</v>
      </c>
      <c r="K405" s="200"/>
      <c r="L405" s="200"/>
    </row>
    <row r="406" spans="1:12" s="54" customFormat="1" ht="18.75" customHeight="1" hidden="1">
      <c r="A406" s="12" t="s">
        <v>182</v>
      </c>
      <c r="B406" s="9" t="s">
        <v>133</v>
      </c>
      <c r="C406" s="29" t="s">
        <v>133</v>
      </c>
      <c r="D406" s="28" t="s">
        <v>146</v>
      </c>
      <c r="E406" s="21" t="s">
        <v>122</v>
      </c>
      <c r="F406" s="29" t="s">
        <v>58</v>
      </c>
      <c r="G406" s="27" t="s">
        <v>183</v>
      </c>
      <c r="H406" s="200"/>
      <c r="I406" s="140">
        <v>0</v>
      </c>
      <c r="J406" s="564" t="e">
        <f>#REF!+I406</f>
        <v>#REF!</v>
      </c>
      <c r="K406" s="200"/>
      <c r="L406" s="200"/>
    </row>
    <row r="407" spans="1:12" s="54" customFormat="1" ht="37.5" customHeight="1" hidden="1">
      <c r="A407" s="12" t="s">
        <v>394</v>
      </c>
      <c r="B407" s="9" t="s">
        <v>151</v>
      </c>
      <c r="C407" s="29" t="s">
        <v>127</v>
      </c>
      <c r="D407" s="28" t="s">
        <v>88</v>
      </c>
      <c r="E407" s="21" t="s">
        <v>89</v>
      </c>
      <c r="F407" s="29" t="s">
        <v>367</v>
      </c>
      <c r="G407" s="27"/>
      <c r="H407" s="200"/>
      <c r="I407" s="140">
        <f>I409</f>
        <v>0</v>
      </c>
      <c r="J407" s="569" t="e">
        <f>J409</f>
        <v>#REF!</v>
      </c>
      <c r="K407" s="200"/>
      <c r="L407" s="200"/>
    </row>
    <row r="408" spans="1:12" s="54" customFormat="1" ht="37.5" customHeight="1" hidden="1">
      <c r="A408" s="12" t="s">
        <v>85</v>
      </c>
      <c r="B408" s="9" t="s">
        <v>151</v>
      </c>
      <c r="C408" s="29" t="s">
        <v>127</v>
      </c>
      <c r="D408" s="28" t="s">
        <v>88</v>
      </c>
      <c r="E408" s="21" t="s">
        <v>89</v>
      </c>
      <c r="F408" s="29" t="s">
        <v>430</v>
      </c>
      <c r="G408" s="27">
        <v>850</v>
      </c>
      <c r="H408" s="200">
        <v>0</v>
      </c>
      <c r="I408" s="140"/>
      <c r="J408" s="569"/>
      <c r="K408" s="200">
        <v>0</v>
      </c>
      <c r="L408" s="200">
        <v>0</v>
      </c>
    </row>
    <row r="409" spans="1:12" s="54" customFormat="1" ht="43.5" customHeight="1" hidden="1">
      <c r="A409" s="12" t="s">
        <v>355</v>
      </c>
      <c r="B409" s="28" t="s">
        <v>151</v>
      </c>
      <c r="C409" s="29" t="s">
        <v>127</v>
      </c>
      <c r="D409" s="28"/>
      <c r="E409" s="21"/>
      <c r="F409" s="29"/>
      <c r="G409" s="27"/>
      <c r="H409" s="200"/>
      <c r="I409" s="140">
        <f>I410</f>
        <v>0</v>
      </c>
      <c r="J409" s="564" t="e">
        <f>#REF!+I409</f>
        <v>#REF!</v>
      </c>
      <c r="K409" s="200"/>
      <c r="L409" s="200"/>
    </row>
    <row r="410" spans="1:12" s="54" customFormat="1" ht="39.75" customHeight="1" hidden="1">
      <c r="A410" s="12" t="s">
        <v>225</v>
      </c>
      <c r="B410" s="28" t="s">
        <v>151</v>
      </c>
      <c r="C410" s="29" t="s">
        <v>127</v>
      </c>
      <c r="D410" s="28"/>
      <c r="E410" s="21"/>
      <c r="F410" s="29"/>
      <c r="G410" s="27"/>
      <c r="H410" s="200"/>
      <c r="I410" s="140">
        <v>0</v>
      </c>
      <c r="J410" s="564" t="e">
        <f>#REF!+I410</f>
        <v>#REF!</v>
      </c>
      <c r="K410" s="200"/>
      <c r="L410" s="200"/>
    </row>
    <row r="411" spans="1:12" s="54" customFormat="1" ht="55.5" customHeight="1" hidden="1">
      <c r="A411" s="12" t="s">
        <v>508</v>
      </c>
      <c r="B411" s="28" t="s">
        <v>151</v>
      </c>
      <c r="C411" s="29" t="s">
        <v>127</v>
      </c>
      <c r="D411" s="28" t="s">
        <v>88</v>
      </c>
      <c r="E411" s="21" t="s">
        <v>89</v>
      </c>
      <c r="F411" s="29" t="s">
        <v>507</v>
      </c>
      <c r="G411" s="27"/>
      <c r="H411" s="200">
        <f>H412</f>
        <v>0</v>
      </c>
      <c r="I411" s="140"/>
      <c r="J411" s="564"/>
      <c r="K411" s="200">
        <f>K412</f>
        <v>0</v>
      </c>
      <c r="L411" s="200">
        <f>L412</f>
        <v>0</v>
      </c>
    </row>
    <row r="412" spans="1:12" s="54" customFormat="1" ht="64.5" customHeight="1" hidden="1">
      <c r="A412" s="12" t="s">
        <v>225</v>
      </c>
      <c r="B412" s="28" t="s">
        <v>151</v>
      </c>
      <c r="C412" s="29" t="s">
        <v>127</v>
      </c>
      <c r="D412" s="28" t="s">
        <v>88</v>
      </c>
      <c r="E412" s="21" t="s">
        <v>89</v>
      </c>
      <c r="F412" s="29" t="s">
        <v>507</v>
      </c>
      <c r="G412" s="27">
        <v>240</v>
      </c>
      <c r="H412" s="200">
        <v>0</v>
      </c>
      <c r="I412" s="140"/>
      <c r="J412" s="564"/>
      <c r="K412" s="200">
        <v>0</v>
      </c>
      <c r="L412" s="200">
        <v>0</v>
      </c>
    </row>
    <row r="413" spans="1:12" s="54" customFormat="1" ht="28.5" customHeight="1">
      <c r="A413" s="12" t="s">
        <v>429</v>
      </c>
      <c r="B413" s="28" t="s">
        <v>151</v>
      </c>
      <c r="C413" s="29" t="s">
        <v>127</v>
      </c>
      <c r="D413" s="28" t="s">
        <v>88</v>
      </c>
      <c r="E413" s="21" t="s">
        <v>89</v>
      </c>
      <c r="F413" s="29" t="s">
        <v>430</v>
      </c>
      <c r="G413" s="27">
        <v>850</v>
      </c>
      <c r="H413" s="200">
        <v>60.3</v>
      </c>
      <c r="I413" s="140"/>
      <c r="J413" s="564"/>
      <c r="K413" s="200">
        <v>0</v>
      </c>
      <c r="L413" s="200">
        <f>H413+K413</f>
        <v>60.3</v>
      </c>
    </row>
    <row r="414" spans="1:12" s="54" customFormat="1" ht="39" customHeight="1">
      <c r="A414" s="12" t="s">
        <v>602</v>
      </c>
      <c r="B414" s="28" t="s">
        <v>151</v>
      </c>
      <c r="C414" s="29" t="s">
        <v>127</v>
      </c>
      <c r="D414" s="28" t="s">
        <v>88</v>
      </c>
      <c r="E414" s="21" t="s">
        <v>89</v>
      </c>
      <c r="F414" s="29" t="s">
        <v>604</v>
      </c>
      <c r="G414" s="27"/>
      <c r="H414" s="200">
        <f>H415</f>
        <v>0</v>
      </c>
      <c r="I414" s="200">
        <f>I415</f>
        <v>0</v>
      </c>
      <c r="J414" s="200">
        <f>J415</f>
        <v>0</v>
      </c>
      <c r="K414" s="200">
        <f>K415</f>
        <v>80</v>
      </c>
      <c r="L414" s="200">
        <f>H414+K414</f>
        <v>80</v>
      </c>
    </row>
    <row r="415" spans="1:12" s="54" customFormat="1" ht="62.25" customHeight="1">
      <c r="A415" s="12" t="s">
        <v>225</v>
      </c>
      <c r="B415" s="28" t="s">
        <v>151</v>
      </c>
      <c r="C415" s="29" t="s">
        <v>127</v>
      </c>
      <c r="D415" s="28" t="s">
        <v>88</v>
      </c>
      <c r="E415" s="21" t="s">
        <v>89</v>
      </c>
      <c r="F415" s="29" t="s">
        <v>604</v>
      </c>
      <c r="G415" s="27">
        <v>240</v>
      </c>
      <c r="H415" s="200">
        <v>0</v>
      </c>
      <c r="I415" s="140"/>
      <c r="J415" s="564"/>
      <c r="K415" s="200">
        <v>80</v>
      </c>
      <c r="L415" s="200">
        <f>H415+K415</f>
        <v>80</v>
      </c>
    </row>
    <row r="416" spans="1:12" s="60" customFormat="1" ht="37.5">
      <c r="A416" s="192" t="s">
        <v>101</v>
      </c>
      <c r="B416" s="211" t="s">
        <v>146</v>
      </c>
      <c r="C416" s="178" t="s">
        <v>125</v>
      </c>
      <c r="D416" s="176"/>
      <c r="E416" s="177"/>
      <c r="F416" s="178"/>
      <c r="G416" s="179"/>
      <c r="H416" s="212">
        <f>H417</f>
        <v>3132.7999999999997</v>
      </c>
      <c r="I416" s="66">
        <f>I417</f>
        <v>0</v>
      </c>
      <c r="J416" s="562" t="e">
        <f>#REF!+I416</f>
        <v>#REF!</v>
      </c>
      <c r="K416" s="212">
        <f>K417</f>
        <v>200</v>
      </c>
      <c r="L416" s="212">
        <f>L417</f>
        <v>3332.7999999999997</v>
      </c>
    </row>
    <row r="417" spans="1:12" s="46" customFormat="1" ht="18.75">
      <c r="A417" s="189" t="s">
        <v>159</v>
      </c>
      <c r="B417" s="183" t="s">
        <v>146</v>
      </c>
      <c r="C417" s="184" t="s">
        <v>124</v>
      </c>
      <c r="D417" s="185"/>
      <c r="E417" s="186"/>
      <c r="F417" s="184"/>
      <c r="G417" s="209"/>
      <c r="H417" s="210">
        <f>H418</f>
        <v>3132.7999999999997</v>
      </c>
      <c r="I417" s="138">
        <f>I418</f>
        <v>0</v>
      </c>
      <c r="J417" s="564" t="e">
        <f>J418</f>
        <v>#REF!</v>
      </c>
      <c r="K417" s="210">
        <f>K418</f>
        <v>200</v>
      </c>
      <c r="L417" s="210">
        <f>L418</f>
        <v>3332.7999999999997</v>
      </c>
    </row>
    <row r="418" spans="1:12" s="54" customFormat="1" ht="108" customHeight="1">
      <c r="A418" s="150" t="s">
        <v>321</v>
      </c>
      <c r="B418" s="126" t="s">
        <v>146</v>
      </c>
      <c r="C418" s="127" t="s">
        <v>124</v>
      </c>
      <c r="D418" s="148" t="s">
        <v>127</v>
      </c>
      <c r="E418" s="151" t="s">
        <v>180</v>
      </c>
      <c r="F418" s="127" t="s">
        <v>326</v>
      </c>
      <c r="G418" s="152"/>
      <c r="H418" s="199">
        <f>H419+H429</f>
        <v>3132.7999999999997</v>
      </c>
      <c r="I418" s="139">
        <f>I419+I425</f>
        <v>0</v>
      </c>
      <c r="J418" s="557" t="e">
        <f>J419+J425</f>
        <v>#REF!</v>
      </c>
      <c r="K418" s="199">
        <f>K419+K429</f>
        <v>200</v>
      </c>
      <c r="L418" s="199">
        <f>L419+L429</f>
        <v>3332.7999999999997</v>
      </c>
    </row>
    <row r="419" spans="1:12" s="54" customFormat="1" ht="71.25" customHeight="1">
      <c r="A419" s="82" t="s">
        <v>14</v>
      </c>
      <c r="B419" s="5" t="s">
        <v>146</v>
      </c>
      <c r="C419" s="34" t="s">
        <v>124</v>
      </c>
      <c r="D419" s="33" t="s">
        <v>127</v>
      </c>
      <c r="E419" s="59" t="s">
        <v>120</v>
      </c>
      <c r="F419" s="34" t="s">
        <v>326</v>
      </c>
      <c r="G419" s="64"/>
      <c r="H419" s="197">
        <f>H420</f>
        <v>2951.7</v>
      </c>
      <c r="I419" s="139">
        <f>I421</f>
        <v>0</v>
      </c>
      <c r="J419" s="564" t="e">
        <f>#REF!+I419</f>
        <v>#REF!</v>
      </c>
      <c r="K419" s="197">
        <f>K420</f>
        <v>200</v>
      </c>
      <c r="L419" s="197">
        <f>L420</f>
        <v>3151.7</v>
      </c>
    </row>
    <row r="420" spans="1:12" s="54" customFormat="1" ht="93" customHeight="1">
      <c r="A420" s="82" t="s">
        <v>322</v>
      </c>
      <c r="B420" s="5" t="s">
        <v>146</v>
      </c>
      <c r="C420" s="34" t="s">
        <v>124</v>
      </c>
      <c r="D420" s="33" t="s">
        <v>127</v>
      </c>
      <c r="E420" s="59" t="s">
        <v>120</v>
      </c>
      <c r="F420" s="34" t="s">
        <v>327</v>
      </c>
      <c r="G420" s="64"/>
      <c r="H420" s="197">
        <f>H421+H425+H427</f>
        <v>2951.7</v>
      </c>
      <c r="I420" s="139"/>
      <c r="J420" s="564"/>
      <c r="K420" s="197">
        <f>K421+K425+K427</f>
        <v>200</v>
      </c>
      <c r="L420" s="197">
        <f>L421+L425+L427</f>
        <v>3151.7</v>
      </c>
    </row>
    <row r="421" spans="1:12" s="54" customFormat="1" ht="67.5" customHeight="1">
      <c r="A421" s="149" t="s">
        <v>445</v>
      </c>
      <c r="B421" s="9" t="s">
        <v>146</v>
      </c>
      <c r="C421" s="29" t="s">
        <v>124</v>
      </c>
      <c r="D421" s="28" t="s">
        <v>127</v>
      </c>
      <c r="E421" s="21" t="s">
        <v>120</v>
      </c>
      <c r="F421" s="29" t="s">
        <v>328</v>
      </c>
      <c r="G421" s="64"/>
      <c r="H421" s="197">
        <f>H422</f>
        <v>1986.1</v>
      </c>
      <c r="I421" s="140">
        <f>I422</f>
        <v>0</v>
      </c>
      <c r="J421" s="564" t="e">
        <f>#REF!+I421</f>
        <v>#REF!</v>
      </c>
      <c r="K421" s="197">
        <f>K422</f>
        <v>200</v>
      </c>
      <c r="L421" s="197">
        <f>L422</f>
        <v>2186.1</v>
      </c>
    </row>
    <row r="422" spans="1:12" s="54" customFormat="1" ht="26.25" customHeight="1">
      <c r="A422" s="80" t="s">
        <v>229</v>
      </c>
      <c r="B422" s="9" t="s">
        <v>146</v>
      </c>
      <c r="C422" s="29" t="s">
        <v>124</v>
      </c>
      <c r="D422" s="28" t="s">
        <v>127</v>
      </c>
      <c r="E422" s="21" t="s">
        <v>120</v>
      </c>
      <c r="F422" s="29" t="s">
        <v>328</v>
      </c>
      <c r="G422" s="27">
        <v>610</v>
      </c>
      <c r="H422" s="197">
        <v>1986.1</v>
      </c>
      <c r="I422" s="140">
        <v>0</v>
      </c>
      <c r="J422" s="564" t="e">
        <f>#REF!+I422</f>
        <v>#REF!</v>
      </c>
      <c r="K422" s="197">
        <v>200</v>
      </c>
      <c r="L422" s="197">
        <f>H422+K422</f>
        <v>2186.1</v>
      </c>
    </row>
    <row r="423" spans="1:12" s="54" customFormat="1" ht="51.75" customHeight="1" hidden="1">
      <c r="A423" s="80" t="s">
        <v>572</v>
      </c>
      <c r="B423" s="9" t="s">
        <v>146</v>
      </c>
      <c r="C423" s="29" t="s">
        <v>124</v>
      </c>
      <c r="D423" s="28"/>
      <c r="E423" s="21"/>
      <c r="F423" s="29"/>
      <c r="G423" s="27"/>
      <c r="H423" s="197"/>
      <c r="I423" s="140"/>
      <c r="J423" s="564"/>
      <c r="K423" s="197"/>
      <c r="L423" s="197"/>
    </row>
    <row r="424" spans="1:12" s="54" customFormat="1" ht="38.25" customHeight="1" hidden="1">
      <c r="A424" s="80" t="s">
        <v>229</v>
      </c>
      <c r="B424" s="9" t="s">
        <v>146</v>
      </c>
      <c r="C424" s="29" t="s">
        <v>124</v>
      </c>
      <c r="D424" s="28"/>
      <c r="E424" s="21"/>
      <c r="F424" s="29"/>
      <c r="G424" s="27"/>
      <c r="H424" s="197"/>
      <c r="I424" s="140"/>
      <c r="J424" s="564"/>
      <c r="K424" s="197"/>
      <c r="L424" s="197"/>
    </row>
    <row r="425" spans="1:12" s="54" customFormat="1" ht="93.75">
      <c r="A425" s="12" t="s">
        <v>500</v>
      </c>
      <c r="B425" s="9" t="s">
        <v>146</v>
      </c>
      <c r="C425" s="29" t="s">
        <v>124</v>
      </c>
      <c r="D425" s="28" t="s">
        <v>127</v>
      </c>
      <c r="E425" s="21" t="s">
        <v>120</v>
      </c>
      <c r="F425" s="29" t="s">
        <v>542</v>
      </c>
      <c r="G425" s="27"/>
      <c r="H425" s="197">
        <f>H426</f>
        <v>307</v>
      </c>
      <c r="I425" s="139">
        <f>I429+I434+I431</f>
        <v>0</v>
      </c>
      <c r="J425" s="557" t="e">
        <f>J429+J431+J433</f>
        <v>#REF!</v>
      </c>
      <c r="K425" s="197">
        <f>K426</f>
        <v>0</v>
      </c>
      <c r="L425" s="197">
        <f>L426</f>
        <v>307</v>
      </c>
    </row>
    <row r="426" spans="1:12" s="54" customFormat="1" ht="45.75" customHeight="1">
      <c r="A426" s="12" t="s">
        <v>16</v>
      </c>
      <c r="B426" s="9" t="s">
        <v>146</v>
      </c>
      <c r="C426" s="29" t="s">
        <v>124</v>
      </c>
      <c r="D426" s="28" t="s">
        <v>127</v>
      </c>
      <c r="E426" s="21" t="s">
        <v>120</v>
      </c>
      <c r="F426" s="29" t="s">
        <v>542</v>
      </c>
      <c r="G426" s="27">
        <v>610</v>
      </c>
      <c r="H426" s="197">
        <v>307</v>
      </c>
      <c r="I426" s="139"/>
      <c r="J426" s="557"/>
      <c r="K426" s="197">
        <v>0</v>
      </c>
      <c r="L426" s="197">
        <f>H426+K426</f>
        <v>307</v>
      </c>
    </row>
    <row r="427" spans="1:12" s="54" customFormat="1" ht="87" customHeight="1">
      <c r="A427" s="12" t="s">
        <v>500</v>
      </c>
      <c r="B427" s="9" t="s">
        <v>146</v>
      </c>
      <c r="C427" s="29" t="s">
        <v>124</v>
      </c>
      <c r="D427" s="28" t="s">
        <v>127</v>
      </c>
      <c r="E427" s="21" t="s">
        <v>120</v>
      </c>
      <c r="F427" s="29" t="s">
        <v>416</v>
      </c>
      <c r="G427" s="27"/>
      <c r="H427" s="197">
        <f>H428</f>
        <v>658.6</v>
      </c>
      <c r="I427" s="197">
        <f>I428</f>
        <v>0</v>
      </c>
      <c r="J427" s="197">
        <f>J428</f>
        <v>0</v>
      </c>
      <c r="K427" s="197">
        <f>K428</f>
        <v>0</v>
      </c>
      <c r="L427" s="197">
        <f>L428</f>
        <v>658.6</v>
      </c>
    </row>
    <row r="428" spans="1:12" s="54" customFormat="1" ht="45" customHeight="1">
      <c r="A428" s="12" t="s">
        <v>16</v>
      </c>
      <c r="B428" s="9" t="s">
        <v>146</v>
      </c>
      <c r="C428" s="29" t="s">
        <v>124</v>
      </c>
      <c r="D428" s="28" t="s">
        <v>127</v>
      </c>
      <c r="E428" s="21" t="s">
        <v>120</v>
      </c>
      <c r="F428" s="29" t="s">
        <v>416</v>
      </c>
      <c r="G428" s="27">
        <v>610</v>
      </c>
      <c r="H428" s="197">
        <v>658.6</v>
      </c>
      <c r="I428" s="139"/>
      <c r="J428" s="557"/>
      <c r="K428" s="197">
        <v>0</v>
      </c>
      <c r="L428" s="197">
        <f>H428+K428</f>
        <v>658.6</v>
      </c>
    </row>
    <row r="429" spans="1:12" s="54" customFormat="1" ht="58.5" customHeight="1">
      <c r="A429" s="82" t="s">
        <v>15</v>
      </c>
      <c r="B429" s="5" t="s">
        <v>146</v>
      </c>
      <c r="C429" s="34" t="s">
        <v>124</v>
      </c>
      <c r="D429" s="33" t="s">
        <v>127</v>
      </c>
      <c r="E429" s="59" t="s">
        <v>121</v>
      </c>
      <c r="F429" s="34" t="s">
        <v>326</v>
      </c>
      <c r="G429" s="137"/>
      <c r="H429" s="196">
        <f>H430</f>
        <v>181.1</v>
      </c>
      <c r="I429" s="140">
        <f>I430</f>
        <v>0</v>
      </c>
      <c r="J429" s="564" t="e">
        <f>#REF!+I429</f>
        <v>#REF!</v>
      </c>
      <c r="K429" s="196">
        <f>K430</f>
        <v>0</v>
      </c>
      <c r="L429" s="196">
        <f>L430</f>
        <v>181.1</v>
      </c>
    </row>
    <row r="430" spans="1:12" s="54" customFormat="1" ht="60.75" customHeight="1">
      <c r="A430" s="82" t="s">
        <v>323</v>
      </c>
      <c r="B430" s="5" t="s">
        <v>146</v>
      </c>
      <c r="C430" s="34" t="s">
        <v>124</v>
      </c>
      <c r="D430" s="33" t="s">
        <v>127</v>
      </c>
      <c r="E430" s="59" t="s">
        <v>121</v>
      </c>
      <c r="F430" s="34" t="s">
        <v>327</v>
      </c>
      <c r="G430" s="137"/>
      <c r="H430" s="196">
        <f>H436+H438</f>
        <v>181.1</v>
      </c>
      <c r="I430" s="140">
        <v>0</v>
      </c>
      <c r="J430" s="564" t="e">
        <f>#REF!+I430</f>
        <v>#REF!</v>
      </c>
      <c r="K430" s="196">
        <f>K436+K438</f>
        <v>0</v>
      </c>
      <c r="L430" s="196">
        <f>H430+K430</f>
        <v>181.1</v>
      </c>
    </row>
    <row r="431" spans="1:12" s="53" customFormat="1" ht="69" customHeight="1" hidden="1">
      <c r="A431" s="133" t="s">
        <v>350</v>
      </c>
      <c r="B431" s="9" t="s">
        <v>146</v>
      </c>
      <c r="C431" s="29" t="s">
        <v>124</v>
      </c>
      <c r="D431" s="28" t="s">
        <v>127</v>
      </c>
      <c r="E431" s="21" t="s">
        <v>121</v>
      </c>
      <c r="F431" s="29" t="s">
        <v>351</v>
      </c>
      <c r="G431" s="64"/>
      <c r="H431" s="197">
        <f>H432</f>
        <v>75</v>
      </c>
      <c r="I431" s="49">
        <f>I432</f>
        <v>0</v>
      </c>
      <c r="J431" s="565" t="e">
        <f>J432</f>
        <v>#REF!</v>
      </c>
      <c r="K431" s="197">
        <f>K432</f>
        <v>75</v>
      </c>
      <c r="L431" s="197">
        <f>L432</f>
        <v>75</v>
      </c>
    </row>
    <row r="432" spans="1:12" s="53" customFormat="1" ht="30" customHeight="1" hidden="1">
      <c r="A432" s="12" t="s">
        <v>229</v>
      </c>
      <c r="B432" s="9" t="s">
        <v>146</v>
      </c>
      <c r="C432" s="29" t="s">
        <v>124</v>
      </c>
      <c r="D432" s="28" t="s">
        <v>127</v>
      </c>
      <c r="E432" s="21" t="s">
        <v>121</v>
      </c>
      <c r="F432" s="29" t="s">
        <v>351</v>
      </c>
      <c r="G432" s="27">
        <v>610</v>
      </c>
      <c r="H432" s="197">
        <v>75</v>
      </c>
      <c r="I432" s="49">
        <v>0</v>
      </c>
      <c r="J432" s="565" t="e">
        <f>#REF!+I432</f>
        <v>#REF!</v>
      </c>
      <c r="K432" s="197">
        <v>75</v>
      </c>
      <c r="L432" s="197">
        <v>75</v>
      </c>
    </row>
    <row r="433" spans="1:12" s="53" customFormat="1" ht="21" customHeight="1" hidden="1">
      <c r="A433" s="12" t="s">
        <v>500</v>
      </c>
      <c r="B433" s="9" t="s">
        <v>146</v>
      </c>
      <c r="C433" s="29" t="s">
        <v>124</v>
      </c>
      <c r="D433" s="28" t="s">
        <v>88</v>
      </c>
      <c r="E433" s="21" t="s">
        <v>89</v>
      </c>
      <c r="F433" s="29" t="s">
        <v>416</v>
      </c>
      <c r="G433" s="27"/>
      <c r="H433" s="197">
        <f>H434</f>
        <v>0</v>
      </c>
      <c r="I433" s="49">
        <f>I434</f>
        <v>0</v>
      </c>
      <c r="J433" s="565" t="e">
        <f>#REF!+I433</f>
        <v>#REF!</v>
      </c>
      <c r="K433" s="197">
        <f>K434</f>
        <v>0</v>
      </c>
      <c r="L433" s="197">
        <f>L434</f>
        <v>0</v>
      </c>
    </row>
    <row r="434" spans="1:12" s="53" customFormat="1" ht="21.75" customHeight="1" hidden="1">
      <c r="A434" s="12" t="s">
        <v>16</v>
      </c>
      <c r="B434" s="9" t="s">
        <v>146</v>
      </c>
      <c r="C434" s="29" t="s">
        <v>124</v>
      </c>
      <c r="D434" s="28" t="s">
        <v>88</v>
      </c>
      <c r="E434" s="21" t="s">
        <v>89</v>
      </c>
      <c r="F434" s="29" t="s">
        <v>416</v>
      </c>
      <c r="G434" s="27">
        <v>610</v>
      </c>
      <c r="H434" s="197">
        <v>0</v>
      </c>
      <c r="I434" s="49">
        <v>0</v>
      </c>
      <c r="J434" s="565" t="e">
        <f>#REF!+I434</f>
        <v>#REF!</v>
      </c>
      <c r="K434" s="197">
        <v>0</v>
      </c>
      <c r="L434" s="197">
        <v>0</v>
      </c>
    </row>
    <row r="435" spans="1:12" s="53" customFormat="1" ht="99.75" customHeight="1">
      <c r="A435" s="12" t="s">
        <v>350</v>
      </c>
      <c r="B435" s="9" t="s">
        <v>146</v>
      </c>
      <c r="C435" s="29" t="s">
        <v>124</v>
      </c>
      <c r="D435" s="28" t="s">
        <v>127</v>
      </c>
      <c r="E435" s="21" t="s">
        <v>121</v>
      </c>
      <c r="F435" s="29" t="s">
        <v>351</v>
      </c>
      <c r="G435" s="27"/>
      <c r="H435" s="197">
        <f>H436</f>
        <v>81</v>
      </c>
      <c r="I435" s="49"/>
      <c r="J435" s="565"/>
      <c r="K435" s="197">
        <f>K436</f>
        <v>0</v>
      </c>
      <c r="L435" s="197">
        <f>L436</f>
        <v>81</v>
      </c>
    </row>
    <row r="436" spans="1:12" s="53" customFormat="1" ht="42.75" customHeight="1">
      <c r="A436" s="12" t="s">
        <v>16</v>
      </c>
      <c r="B436" s="9" t="s">
        <v>146</v>
      </c>
      <c r="C436" s="29" t="s">
        <v>124</v>
      </c>
      <c r="D436" s="28" t="s">
        <v>127</v>
      </c>
      <c r="E436" s="21" t="s">
        <v>121</v>
      </c>
      <c r="F436" s="29" t="s">
        <v>351</v>
      </c>
      <c r="G436" s="27">
        <v>610</v>
      </c>
      <c r="H436" s="197">
        <v>81</v>
      </c>
      <c r="I436" s="49"/>
      <c r="J436" s="565"/>
      <c r="K436" s="197">
        <v>0</v>
      </c>
      <c r="L436" s="197">
        <f>H436+K436</f>
        <v>81</v>
      </c>
    </row>
    <row r="437" spans="1:12" s="53" customFormat="1" ht="108.75" customHeight="1">
      <c r="A437" s="12" t="s">
        <v>598</v>
      </c>
      <c r="B437" s="9" t="s">
        <v>146</v>
      </c>
      <c r="C437" s="29" t="s">
        <v>124</v>
      </c>
      <c r="D437" s="28" t="s">
        <v>127</v>
      </c>
      <c r="E437" s="21" t="s">
        <v>121</v>
      </c>
      <c r="F437" s="29" t="s">
        <v>597</v>
      </c>
      <c r="G437" s="27"/>
      <c r="H437" s="197">
        <f>H438</f>
        <v>100.1</v>
      </c>
      <c r="I437" s="49"/>
      <c r="J437" s="565"/>
      <c r="K437" s="197">
        <f>K438</f>
        <v>0</v>
      </c>
      <c r="L437" s="197">
        <f>H437+K437</f>
        <v>100.1</v>
      </c>
    </row>
    <row r="438" spans="1:12" s="53" customFormat="1" ht="42.75" customHeight="1">
      <c r="A438" s="12" t="s">
        <v>16</v>
      </c>
      <c r="B438" s="9" t="s">
        <v>146</v>
      </c>
      <c r="C438" s="29" t="s">
        <v>124</v>
      </c>
      <c r="D438" s="28" t="s">
        <v>127</v>
      </c>
      <c r="E438" s="21" t="s">
        <v>121</v>
      </c>
      <c r="F438" s="29" t="s">
        <v>597</v>
      </c>
      <c r="G438" s="27">
        <v>610</v>
      </c>
      <c r="H438" s="197">
        <v>100.1</v>
      </c>
      <c r="I438" s="49"/>
      <c r="J438" s="565"/>
      <c r="K438" s="197">
        <v>0</v>
      </c>
      <c r="L438" s="197">
        <f>H438+K438</f>
        <v>100.1</v>
      </c>
    </row>
    <row r="439" spans="1:12" s="60" customFormat="1" ht="19.5">
      <c r="A439" s="192" t="s">
        <v>160</v>
      </c>
      <c r="B439" s="211" t="s">
        <v>141</v>
      </c>
      <c r="C439" s="178" t="s">
        <v>125</v>
      </c>
      <c r="D439" s="176"/>
      <c r="E439" s="177"/>
      <c r="F439" s="178"/>
      <c r="G439" s="179"/>
      <c r="H439" s="212">
        <f>H440+H467</f>
        <v>782.8</v>
      </c>
      <c r="I439" s="66">
        <f>I440+I451+I462</f>
        <v>0</v>
      </c>
      <c r="J439" s="562" t="e">
        <f>#REF!+I439</f>
        <v>#REF!</v>
      </c>
      <c r="K439" s="212">
        <f>K440+K467</f>
        <v>-50</v>
      </c>
      <c r="L439" s="212">
        <f>L440+L467</f>
        <v>732.8</v>
      </c>
    </row>
    <row r="440" spans="1:12" s="46" customFormat="1" ht="18.75">
      <c r="A440" s="189" t="s">
        <v>457</v>
      </c>
      <c r="B440" s="183" t="s">
        <v>141</v>
      </c>
      <c r="C440" s="184" t="s">
        <v>124</v>
      </c>
      <c r="D440" s="185"/>
      <c r="E440" s="186"/>
      <c r="F440" s="184"/>
      <c r="G440" s="209"/>
      <c r="H440" s="210">
        <f>H446</f>
        <v>732.8</v>
      </c>
      <c r="I440" s="74">
        <f>I446</f>
        <v>0</v>
      </c>
      <c r="J440" s="559" t="e">
        <f>#REF!+I440</f>
        <v>#REF!</v>
      </c>
      <c r="K440" s="210">
        <f>K446</f>
        <v>0</v>
      </c>
      <c r="L440" s="210">
        <f>L446</f>
        <v>732.8</v>
      </c>
    </row>
    <row r="441" spans="1:12" s="46" customFormat="1" ht="131.25" customHeight="1" hidden="1">
      <c r="A441" s="82" t="s">
        <v>335</v>
      </c>
      <c r="B441" s="33" t="s">
        <v>141</v>
      </c>
      <c r="C441" s="34" t="s">
        <v>124</v>
      </c>
      <c r="D441" s="33" t="s">
        <v>133</v>
      </c>
      <c r="E441" s="59" t="s">
        <v>180</v>
      </c>
      <c r="F441" s="34" t="s">
        <v>326</v>
      </c>
      <c r="G441" s="32"/>
      <c r="H441" s="196"/>
      <c r="I441" s="74"/>
      <c r="J441" s="559"/>
      <c r="K441" s="196"/>
      <c r="L441" s="196"/>
    </row>
    <row r="442" spans="1:12" s="46" customFormat="1" ht="93.75" customHeight="1" hidden="1">
      <c r="A442" s="82" t="s">
        <v>336</v>
      </c>
      <c r="B442" s="33" t="s">
        <v>141</v>
      </c>
      <c r="C442" s="34" t="s">
        <v>124</v>
      </c>
      <c r="D442" s="33" t="s">
        <v>133</v>
      </c>
      <c r="E442" s="59" t="s">
        <v>120</v>
      </c>
      <c r="F442" s="34" t="s">
        <v>326</v>
      </c>
      <c r="G442" s="32"/>
      <c r="H442" s="196"/>
      <c r="I442" s="74"/>
      <c r="J442" s="559"/>
      <c r="K442" s="196"/>
      <c r="L442" s="196"/>
    </row>
    <row r="443" spans="1:12" s="46" customFormat="1" ht="37.5" customHeight="1" hidden="1">
      <c r="A443" s="11" t="s">
        <v>337</v>
      </c>
      <c r="B443" s="33" t="s">
        <v>141</v>
      </c>
      <c r="C443" s="34" t="s">
        <v>124</v>
      </c>
      <c r="D443" s="33" t="s">
        <v>133</v>
      </c>
      <c r="E443" s="59" t="s">
        <v>120</v>
      </c>
      <c r="F443" s="34" t="s">
        <v>327</v>
      </c>
      <c r="G443" s="32"/>
      <c r="H443" s="196"/>
      <c r="I443" s="74"/>
      <c r="J443" s="559"/>
      <c r="K443" s="196"/>
      <c r="L443" s="196"/>
    </row>
    <row r="444" spans="1:12" s="46" customFormat="1" ht="93.75" customHeight="1" hidden="1">
      <c r="A444" s="12" t="s">
        <v>375</v>
      </c>
      <c r="B444" s="28" t="s">
        <v>141</v>
      </c>
      <c r="C444" s="29" t="s">
        <v>124</v>
      </c>
      <c r="D444" s="28" t="s">
        <v>133</v>
      </c>
      <c r="E444" s="21" t="s">
        <v>180</v>
      </c>
      <c r="F444" s="29" t="s">
        <v>382</v>
      </c>
      <c r="G444" s="55"/>
      <c r="H444" s="197"/>
      <c r="I444" s="74"/>
      <c r="J444" s="559"/>
      <c r="K444" s="197"/>
      <c r="L444" s="197"/>
    </row>
    <row r="445" spans="1:12" s="46" customFormat="1" ht="75" customHeight="1" hidden="1">
      <c r="A445" s="12" t="s">
        <v>227</v>
      </c>
      <c r="B445" s="28" t="s">
        <v>141</v>
      </c>
      <c r="C445" s="29" t="s">
        <v>124</v>
      </c>
      <c r="D445" s="28" t="s">
        <v>133</v>
      </c>
      <c r="E445" s="21" t="s">
        <v>180</v>
      </c>
      <c r="F445" s="29" t="s">
        <v>382</v>
      </c>
      <c r="G445" s="27">
        <v>320</v>
      </c>
      <c r="H445" s="197"/>
      <c r="I445" s="74"/>
      <c r="J445" s="559"/>
      <c r="K445" s="197"/>
      <c r="L445" s="197"/>
    </row>
    <row r="446" spans="1:12" s="46" customFormat="1" ht="39" customHeight="1">
      <c r="A446" s="146" t="s">
        <v>439</v>
      </c>
      <c r="B446" s="126" t="s">
        <v>141</v>
      </c>
      <c r="C446" s="127" t="s">
        <v>124</v>
      </c>
      <c r="D446" s="148" t="s">
        <v>88</v>
      </c>
      <c r="E446" s="151" t="s">
        <v>180</v>
      </c>
      <c r="F446" s="127" t="s">
        <v>326</v>
      </c>
      <c r="G446" s="77"/>
      <c r="H446" s="200">
        <f>H447</f>
        <v>732.8</v>
      </c>
      <c r="I446" s="139">
        <f>I447</f>
        <v>0</v>
      </c>
      <c r="J446" s="564" t="e">
        <f>#REF!+I446</f>
        <v>#REF!</v>
      </c>
      <c r="K446" s="200">
        <f aca="true" t="shared" si="17" ref="K446:L449">K447</f>
        <v>0</v>
      </c>
      <c r="L446" s="200">
        <f t="shared" si="17"/>
        <v>732.8</v>
      </c>
    </row>
    <row r="447" spans="1:12" s="46" customFormat="1" ht="21.75" customHeight="1">
      <c r="A447" s="146" t="s">
        <v>388</v>
      </c>
      <c r="B447" s="126" t="s">
        <v>141</v>
      </c>
      <c r="C447" s="127" t="s">
        <v>124</v>
      </c>
      <c r="D447" s="148" t="s">
        <v>88</v>
      </c>
      <c r="E447" s="151" t="s">
        <v>89</v>
      </c>
      <c r="F447" s="127" t="s">
        <v>326</v>
      </c>
      <c r="G447" s="145"/>
      <c r="H447" s="199">
        <f>H448</f>
        <v>732.8</v>
      </c>
      <c r="I447" s="139">
        <f>I449</f>
        <v>0</v>
      </c>
      <c r="J447" s="564" t="e">
        <f>#REF!+I447</f>
        <v>#REF!</v>
      </c>
      <c r="K447" s="199">
        <f t="shared" si="17"/>
        <v>0</v>
      </c>
      <c r="L447" s="199">
        <f t="shared" si="17"/>
        <v>732.8</v>
      </c>
    </row>
    <row r="448" spans="1:12" s="46" customFormat="1" ht="21.75" customHeight="1">
      <c r="A448" s="146" t="s">
        <v>388</v>
      </c>
      <c r="B448" s="126" t="s">
        <v>141</v>
      </c>
      <c r="C448" s="127" t="s">
        <v>124</v>
      </c>
      <c r="D448" s="148" t="s">
        <v>88</v>
      </c>
      <c r="E448" s="151" t="s">
        <v>89</v>
      </c>
      <c r="F448" s="127" t="s">
        <v>327</v>
      </c>
      <c r="G448" s="145"/>
      <c r="H448" s="199">
        <f>H449</f>
        <v>732.8</v>
      </c>
      <c r="I448" s="139"/>
      <c r="J448" s="564"/>
      <c r="K448" s="199">
        <f t="shared" si="17"/>
        <v>0</v>
      </c>
      <c r="L448" s="199">
        <f t="shared" si="17"/>
        <v>732.8</v>
      </c>
    </row>
    <row r="449" spans="1:12" s="54" customFormat="1" ht="60" customHeight="1">
      <c r="A449" s="80" t="s">
        <v>17</v>
      </c>
      <c r="B449" s="128" t="s">
        <v>141</v>
      </c>
      <c r="C449" s="129" t="s">
        <v>124</v>
      </c>
      <c r="D449" s="147" t="s">
        <v>88</v>
      </c>
      <c r="E449" s="81" t="s">
        <v>89</v>
      </c>
      <c r="F449" s="129" t="s">
        <v>377</v>
      </c>
      <c r="G449" s="77"/>
      <c r="H449" s="200">
        <f>H450</f>
        <v>732.8</v>
      </c>
      <c r="I449" s="140">
        <f>I450</f>
        <v>0</v>
      </c>
      <c r="J449" s="564" t="e">
        <f>#REF!+I449</f>
        <v>#REF!</v>
      </c>
      <c r="K449" s="200">
        <f t="shared" si="17"/>
        <v>0</v>
      </c>
      <c r="L449" s="200">
        <f t="shared" si="17"/>
        <v>732.8</v>
      </c>
    </row>
    <row r="450" spans="1:12" s="54" customFormat="1" ht="57.75" customHeight="1">
      <c r="A450" s="80" t="s">
        <v>228</v>
      </c>
      <c r="B450" s="128" t="s">
        <v>141</v>
      </c>
      <c r="C450" s="129" t="s">
        <v>124</v>
      </c>
      <c r="D450" s="147" t="s">
        <v>88</v>
      </c>
      <c r="E450" s="81" t="s">
        <v>89</v>
      </c>
      <c r="F450" s="129" t="s">
        <v>377</v>
      </c>
      <c r="G450" s="77">
        <v>320</v>
      </c>
      <c r="H450" s="200">
        <v>732.8</v>
      </c>
      <c r="I450" s="140">
        <v>0</v>
      </c>
      <c r="J450" s="564" t="e">
        <f>#REF!+I450</f>
        <v>#REF!</v>
      </c>
      <c r="K450" s="200">
        <v>0</v>
      </c>
      <c r="L450" s="200">
        <f>H450+K450</f>
        <v>732.8</v>
      </c>
    </row>
    <row r="451" spans="1:12" s="46" customFormat="1" ht="18.75" customHeight="1" hidden="1">
      <c r="A451" s="71" t="s">
        <v>162</v>
      </c>
      <c r="B451" s="72" t="s">
        <v>141</v>
      </c>
      <c r="C451" s="68" t="s">
        <v>127</v>
      </c>
      <c r="D451" s="70"/>
      <c r="E451" s="130"/>
      <c r="F451" s="68"/>
      <c r="G451" s="73"/>
      <c r="H451" s="205"/>
      <c r="I451" s="74">
        <f>I452+I458</f>
        <v>0</v>
      </c>
      <c r="J451" s="559" t="e">
        <f>#REF!+I451</f>
        <v>#REF!</v>
      </c>
      <c r="K451" s="205"/>
      <c r="L451" s="205"/>
    </row>
    <row r="452" spans="1:12" s="46" customFormat="1" ht="150" customHeight="1" hidden="1">
      <c r="A452" s="82" t="s">
        <v>18</v>
      </c>
      <c r="B452" s="5" t="s">
        <v>141</v>
      </c>
      <c r="C452" s="34" t="s">
        <v>127</v>
      </c>
      <c r="D452" s="33" t="s">
        <v>19</v>
      </c>
      <c r="E452" s="59" t="s">
        <v>180</v>
      </c>
      <c r="F452" s="34" t="s">
        <v>181</v>
      </c>
      <c r="G452" s="27"/>
      <c r="H452" s="197"/>
      <c r="I452" s="48">
        <f>I453</f>
        <v>0</v>
      </c>
      <c r="J452" s="565" t="e">
        <f>#REF!+I452</f>
        <v>#REF!</v>
      </c>
      <c r="K452" s="197"/>
      <c r="L452" s="197"/>
    </row>
    <row r="453" spans="1:12" s="46" customFormat="1" ht="56.25" customHeight="1" hidden="1">
      <c r="A453" s="82" t="s">
        <v>20</v>
      </c>
      <c r="B453" s="5" t="s">
        <v>141</v>
      </c>
      <c r="C453" s="34" t="s">
        <v>127</v>
      </c>
      <c r="D453" s="33" t="s">
        <v>19</v>
      </c>
      <c r="E453" s="59" t="s">
        <v>120</v>
      </c>
      <c r="F453" s="34" t="s">
        <v>181</v>
      </c>
      <c r="G453" s="27"/>
      <c r="H453" s="197"/>
      <c r="I453" s="48">
        <f>I454+I456</f>
        <v>0</v>
      </c>
      <c r="J453" s="565" t="e">
        <f>#REF!+I453</f>
        <v>#REF!</v>
      </c>
      <c r="K453" s="197"/>
      <c r="L453" s="197"/>
    </row>
    <row r="454" spans="1:12" s="46" customFormat="1" ht="75" customHeight="1" hidden="1">
      <c r="A454" s="133" t="s">
        <v>21</v>
      </c>
      <c r="B454" s="9" t="s">
        <v>141</v>
      </c>
      <c r="C454" s="29" t="s">
        <v>127</v>
      </c>
      <c r="D454" s="28" t="s">
        <v>19</v>
      </c>
      <c r="E454" s="21" t="s">
        <v>120</v>
      </c>
      <c r="F454" s="29" t="s">
        <v>22</v>
      </c>
      <c r="G454" s="27"/>
      <c r="H454" s="197"/>
      <c r="I454" s="49">
        <f>I455</f>
        <v>0</v>
      </c>
      <c r="J454" s="565" t="e">
        <f>#REF!+I454</f>
        <v>#REF!</v>
      </c>
      <c r="K454" s="197"/>
      <c r="L454" s="197"/>
    </row>
    <row r="455" spans="1:12" s="46" customFormat="1" ht="18.75" customHeight="1" hidden="1">
      <c r="A455" s="12" t="s">
        <v>182</v>
      </c>
      <c r="B455" s="9" t="s">
        <v>141</v>
      </c>
      <c r="C455" s="29" t="s">
        <v>127</v>
      </c>
      <c r="D455" s="28" t="s">
        <v>19</v>
      </c>
      <c r="E455" s="21" t="s">
        <v>120</v>
      </c>
      <c r="F455" s="29" t="s">
        <v>22</v>
      </c>
      <c r="G455" s="27" t="s">
        <v>183</v>
      </c>
      <c r="H455" s="197"/>
      <c r="I455" s="49">
        <v>0</v>
      </c>
      <c r="J455" s="565" t="e">
        <f>#REF!+I455</f>
        <v>#REF!</v>
      </c>
      <c r="K455" s="197"/>
      <c r="L455" s="197"/>
    </row>
    <row r="456" spans="1:12" s="46" customFormat="1" ht="262.5" customHeight="1" hidden="1">
      <c r="A456" s="133" t="s">
        <v>184</v>
      </c>
      <c r="B456" s="9" t="s">
        <v>141</v>
      </c>
      <c r="C456" s="29" t="s">
        <v>127</v>
      </c>
      <c r="D456" s="28" t="s">
        <v>154</v>
      </c>
      <c r="E456" s="21" t="s">
        <v>120</v>
      </c>
      <c r="F456" s="29" t="s">
        <v>185</v>
      </c>
      <c r="G456" s="27"/>
      <c r="H456" s="197"/>
      <c r="I456" s="49">
        <f>I457</f>
        <v>0</v>
      </c>
      <c r="J456" s="562" t="e">
        <f>#REF!+I456</f>
        <v>#REF!</v>
      </c>
      <c r="K456" s="197"/>
      <c r="L456" s="197"/>
    </row>
    <row r="457" spans="1:12" s="46" customFormat="1" ht="18.75" customHeight="1" hidden="1">
      <c r="A457" s="12" t="s">
        <v>182</v>
      </c>
      <c r="B457" s="9" t="s">
        <v>141</v>
      </c>
      <c r="C457" s="29" t="s">
        <v>127</v>
      </c>
      <c r="D457" s="28" t="s">
        <v>154</v>
      </c>
      <c r="E457" s="21" t="s">
        <v>120</v>
      </c>
      <c r="F457" s="29" t="s">
        <v>185</v>
      </c>
      <c r="G457" s="27" t="s">
        <v>183</v>
      </c>
      <c r="H457" s="197"/>
      <c r="I457" s="49">
        <v>0</v>
      </c>
      <c r="J457" s="562" t="e">
        <f>#REF!+I457</f>
        <v>#REF!</v>
      </c>
      <c r="K457" s="197"/>
      <c r="L457" s="197"/>
    </row>
    <row r="458" spans="1:12" s="46" customFormat="1" ht="37.5" customHeight="1" hidden="1">
      <c r="A458" s="11" t="s">
        <v>391</v>
      </c>
      <c r="B458" s="5" t="s">
        <v>141</v>
      </c>
      <c r="C458" s="34" t="s">
        <v>127</v>
      </c>
      <c r="D458" s="33" t="s">
        <v>88</v>
      </c>
      <c r="E458" s="59" t="s">
        <v>180</v>
      </c>
      <c r="F458" s="34" t="s">
        <v>181</v>
      </c>
      <c r="G458" s="27"/>
      <c r="H458" s="197"/>
      <c r="I458" s="48">
        <f>I459</f>
        <v>0</v>
      </c>
      <c r="J458" s="562" t="e">
        <f>#REF!+I458</f>
        <v>#REF!</v>
      </c>
      <c r="K458" s="197"/>
      <c r="L458" s="197"/>
    </row>
    <row r="459" spans="1:12" s="46" customFormat="1" ht="18.75" customHeight="1" hidden="1">
      <c r="A459" s="11" t="s">
        <v>388</v>
      </c>
      <c r="B459" s="5" t="s">
        <v>141</v>
      </c>
      <c r="C459" s="34" t="s">
        <v>127</v>
      </c>
      <c r="D459" s="33" t="s">
        <v>88</v>
      </c>
      <c r="E459" s="59" t="s">
        <v>89</v>
      </c>
      <c r="F459" s="34" t="s">
        <v>181</v>
      </c>
      <c r="G459" s="32"/>
      <c r="H459" s="196"/>
      <c r="I459" s="48">
        <f>I460</f>
        <v>0</v>
      </c>
      <c r="J459" s="562" t="e">
        <f>#REF!+I459</f>
        <v>#REF!</v>
      </c>
      <c r="K459" s="196"/>
      <c r="L459" s="196"/>
    </row>
    <row r="460" spans="1:12" s="54" customFormat="1" ht="93.75" customHeight="1" hidden="1">
      <c r="A460" s="12" t="s">
        <v>71</v>
      </c>
      <c r="B460" s="9" t="s">
        <v>141</v>
      </c>
      <c r="C460" s="29" t="s">
        <v>127</v>
      </c>
      <c r="D460" s="28" t="s">
        <v>88</v>
      </c>
      <c r="E460" s="21" t="s">
        <v>89</v>
      </c>
      <c r="F460" s="29" t="s">
        <v>97</v>
      </c>
      <c r="G460" s="27"/>
      <c r="H460" s="197"/>
      <c r="I460" s="49">
        <f>I461</f>
        <v>0</v>
      </c>
      <c r="J460" s="562" t="e">
        <f>#REF!+I460</f>
        <v>#REF!</v>
      </c>
      <c r="K460" s="197"/>
      <c r="L460" s="197"/>
    </row>
    <row r="461" spans="1:12" s="54" customFormat="1" ht="18.75" customHeight="1" hidden="1">
      <c r="A461" s="12" t="s">
        <v>182</v>
      </c>
      <c r="B461" s="9" t="s">
        <v>141</v>
      </c>
      <c r="C461" s="29" t="s">
        <v>127</v>
      </c>
      <c r="D461" s="28" t="s">
        <v>88</v>
      </c>
      <c r="E461" s="21" t="s">
        <v>89</v>
      </c>
      <c r="F461" s="29" t="s">
        <v>97</v>
      </c>
      <c r="G461" s="27">
        <v>540</v>
      </c>
      <c r="H461" s="197"/>
      <c r="I461" s="49">
        <v>0</v>
      </c>
      <c r="J461" s="562" t="e">
        <f>#REF!+I461</f>
        <v>#REF!</v>
      </c>
      <c r="K461" s="197"/>
      <c r="L461" s="197"/>
    </row>
    <row r="462" spans="1:12" s="46" customFormat="1" ht="37.5" customHeight="1" hidden="1">
      <c r="A462" s="4" t="s">
        <v>163</v>
      </c>
      <c r="B462" s="5" t="s">
        <v>141</v>
      </c>
      <c r="C462" s="34" t="s">
        <v>131</v>
      </c>
      <c r="D462" s="33"/>
      <c r="E462" s="59"/>
      <c r="F462" s="34"/>
      <c r="G462" s="47"/>
      <c r="H462" s="196"/>
      <c r="I462" s="6">
        <f>I463</f>
        <v>0</v>
      </c>
      <c r="J462" s="562" t="e">
        <f>#REF!+I462</f>
        <v>#REF!</v>
      </c>
      <c r="K462" s="196"/>
      <c r="L462" s="196"/>
    </row>
    <row r="463" spans="1:12" s="46" customFormat="1" ht="56.25" customHeight="1" hidden="1">
      <c r="A463" s="82" t="s">
        <v>33</v>
      </c>
      <c r="B463" s="5" t="s">
        <v>141</v>
      </c>
      <c r="C463" s="34" t="s">
        <v>131</v>
      </c>
      <c r="D463" s="33" t="s">
        <v>146</v>
      </c>
      <c r="E463" s="59" t="s">
        <v>180</v>
      </c>
      <c r="F463" s="34" t="s">
        <v>181</v>
      </c>
      <c r="G463" s="32"/>
      <c r="H463" s="196"/>
      <c r="I463" s="48">
        <f>I464</f>
        <v>0</v>
      </c>
      <c r="J463" s="562" t="e">
        <f>#REF!+I463</f>
        <v>#REF!</v>
      </c>
      <c r="K463" s="196"/>
      <c r="L463" s="196"/>
    </row>
    <row r="464" spans="1:12" s="46" customFormat="1" ht="131.25" customHeight="1" hidden="1">
      <c r="A464" s="82" t="s">
        <v>78</v>
      </c>
      <c r="B464" s="5" t="s">
        <v>141</v>
      </c>
      <c r="C464" s="34" t="s">
        <v>131</v>
      </c>
      <c r="D464" s="33" t="s">
        <v>146</v>
      </c>
      <c r="E464" s="59" t="s">
        <v>179</v>
      </c>
      <c r="F464" s="34" t="s">
        <v>181</v>
      </c>
      <c r="G464" s="27"/>
      <c r="H464" s="197"/>
      <c r="I464" s="48">
        <f>I465</f>
        <v>0</v>
      </c>
      <c r="J464" s="562" t="e">
        <f>#REF!+I464</f>
        <v>#REF!</v>
      </c>
      <c r="K464" s="197"/>
      <c r="L464" s="197"/>
    </row>
    <row r="465" spans="1:12" s="46" customFormat="1" ht="206.25" customHeight="1" hidden="1">
      <c r="A465" s="12" t="s">
        <v>79</v>
      </c>
      <c r="B465" s="9" t="s">
        <v>141</v>
      </c>
      <c r="C465" s="29" t="s">
        <v>131</v>
      </c>
      <c r="D465" s="28" t="s">
        <v>146</v>
      </c>
      <c r="E465" s="21" t="s">
        <v>179</v>
      </c>
      <c r="F465" s="29" t="s">
        <v>80</v>
      </c>
      <c r="G465" s="27"/>
      <c r="H465" s="197"/>
      <c r="I465" s="49">
        <f>I466</f>
        <v>0</v>
      </c>
      <c r="J465" s="562" t="e">
        <f>#REF!+I465</f>
        <v>#REF!</v>
      </c>
      <c r="K465" s="197"/>
      <c r="L465" s="197"/>
    </row>
    <row r="466" spans="1:12" s="46" customFormat="1" ht="15.75" customHeight="1" hidden="1">
      <c r="A466" s="12"/>
      <c r="B466" s="9"/>
      <c r="C466" s="29"/>
      <c r="D466" s="28"/>
      <c r="E466" s="21"/>
      <c r="F466" s="29"/>
      <c r="G466" s="27"/>
      <c r="H466" s="197"/>
      <c r="I466" s="49"/>
      <c r="J466" s="562"/>
      <c r="K466" s="197"/>
      <c r="L466" s="197"/>
    </row>
    <row r="467" spans="1:12" s="46" customFormat="1" ht="20.25">
      <c r="A467" s="189" t="s">
        <v>436</v>
      </c>
      <c r="B467" s="183" t="s">
        <v>141</v>
      </c>
      <c r="C467" s="184" t="s">
        <v>127</v>
      </c>
      <c r="D467" s="185"/>
      <c r="E467" s="186"/>
      <c r="F467" s="184"/>
      <c r="G467" s="187"/>
      <c r="H467" s="210">
        <f>H468</f>
        <v>50</v>
      </c>
      <c r="I467" s="49"/>
      <c r="J467" s="562"/>
      <c r="K467" s="210">
        <f>K468</f>
        <v>-50</v>
      </c>
      <c r="L467" s="210">
        <f>L468</f>
        <v>0</v>
      </c>
    </row>
    <row r="468" spans="1:12" s="46" customFormat="1" ht="163.5" customHeight="1">
      <c r="A468" s="146" t="s">
        <v>425</v>
      </c>
      <c r="B468" s="126" t="s">
        <v>141</v>
      </c>
      <c r="C468" s="127" t="s">
        <v>127</v>
      </c>
      <c r="D468" s="148" t="s">
        <v>133</v>
      </c>
      <c r="E468" s="151" t="s">
        <v>180</v>
      </c>
      <c r="F468" s="127" t="s">
        <v>326</v>
      </c>
      <c r="G468" s="145"/>
      <c r="H468" s="199">
        <f>H469+H475</f>
        <v>50</v>
      </c>
      <c r="I468" s="49"/>
      <c r="J468" s="562"/>
      <c r="K468" s="199">
        <f>K469+K475</f>
        <v>-50</v>
      </c>
      <c r="L468" s="199">
        <f>L469+L475</f>
        <v>0</v>
      </c>
    </row>
    <row r="469" spans="1:12" s="46" customFormat="1" ht="125.25" customHeight="1">
      <c r="A469" s="11" t="s">
        <v>568</v>
      </c>
      <c r="B469" s="5" t="s">
        <v>141</v>
      </c>
      <c r="C469" s="34" t="s">
        <v>127</v>
      </c>
      <c r="D469" s="33" t="s">
        <v>133</v>
      </c>
      <c r="E469" s="59" t="s">
        <v>120</v>
      </c>
      <c r="F469" s="34" t="s">
        <v>326</v>
      </c>
      <c r="G469" s="32"/>
      <c r="H469" s="196">
        <f>H470</f>
        <v>10</v>
      </c>
      <c r="I469" s="49"/>
      <c r="J469" s="562"/>
      <c r="K469" s="196">
        <f>K470</f>
        <v>-10</v>
      </c>
      <c r="L469" s="196">
        <f>L470</f>
        <v>0</v>
      </c>
    </row>
    <row r="470" spans="1:12" s="46" customFormat="1" ht="48.75" customHeight="1">
      <c r="A470" s="11" t="s">
        <v>424</v>
      </c>
      <c r="B470" s="9" t="s">
        <v>141</v>
      </c>
      <c r="C470" s="29" t="s">
        <v>127</v>
      </c>
      <c r="D470" s="28" t="s">
        <v>133</v>
      </c>
      <c r="E470" s="21" t="s">
        <v>120</v>
      </c>
      <c r="F470" s="29" t="s">
        <v>327</v>
      </c>
      <c r="G470" s="27"/>
      <c r="H470" s="197">
        <f>H473+H471</f>
        <v>10</v>
      </c>
      <c r="I470" s="49"/>
      <c r="J470" s="562"/>
      <c r="K470" s="197">
        <f>K473+K471</f>
        <v>-10</v>
      </c>
      <c r="L470" s="197">
        <f>L473+L471</f>
        <v>0</v>
      </c>
    </row>
    <row r="471" spans="1:12" s="46" customFormat="1" ht="75" hidden="1">
      <c r="A471" s="12" t="s">
        <v>491</v>
      </c>
      <c r="B471" s="9" t="s">
        <v>141</v>
      </c>
      <c r="C471" s="29" t="s">
        <v>127</v>
      </c>
      <c r="D471" s="28" t="s">
        <v>133</v>
      </c>
      <c r="E471" s="21" t="s">
        <v>120</v>
      </c>
      <c r="F471" s="29" t="s">
        <v>503</v>
      </c>
      <c r="G471" s="27"/>
      <c r="H471" s="79">
        <f>H472</f>
        <v>0</v>
      </c>
      <c r="I471" s="49"/>
      <c r="J471" s="562"/>
      <c r="K471" s="79">
        <f>K472</f>
        <v>0</v>
      </c>
      <c r="L471" s="79">
        <f>L472</f>
        <v>0</v>
      </c>
    </row>
    <row r="472" spans="1:12" s="46" customFormat="1" ht="56.25" hidden="1">
      <c r="A472" s="12" t="s">
        <v>228</v>
      </c>
      <c r="B472" s="9" t="s">
        <v>141</v>
      </c>
      <c r="C472" s="29" t="s">
        <v>127</v>
      </c>
      <c r="D472" s="28" t="s">
        <v>133</v>
      </c>
      <c r="E472" s="21" t="s">
        <v>120</v>
      </c>
      <c r="F472" s="29" t="s">
        <v>503</v>
      </c>
      <c r="G472" s="27">
        <v>320</v>
      </c>
      <c r="H472" s="197">
        <v>0</v>
      </c>
      <c r="I472" s="49"/>
      <c r="J472" s="562"/>
      <c r="K472" s="197">
        <v>0</v>
      </c>
      <c r="L472" s="197">
        <v>0</v>
      </c>
    </row>
    <row r="473" spans="1:12" s="46" customFormat="1" ht="85.5" customHeight="1">
      <c r="A473" s="80" t="s">
        <v>491</v>
      </c>
      <c r="B473" s="9" t="s">
        <v>141</v>
      </c>
      <c r="C473" s="29" t="s">
        <v>127</v>
      </c>
      <c r="D473" s="28" t="s">
        <v>133</v>
      </c>
      <c r="E473" s="21" t="s">
        <v>120</v>
      </c>
      <c r="F473" s="29" t="s">
        <v>451</v>
      </c>
      <c r="G473" s="27"/>
      <c r="H473" s="197">
        <f>H474</f>
        <v>10</v>
      </c>
      <c r="I473" s="49"/>
      <c r="J473" s="562"/>
      <c r="K473" s="197">
        <f>K474</f>
        <v>-10</v>
      </c>
      <c r="L473" s="197">
        <f>L474</f>
        <v>0</v>
      </c>
    </row>
    <row r="474" spans="1:12" s="46" customFormat="1" ht="56.25">
      <c r="A474" s="80" t="s">
        <v>228</v>
      </c>
      <c r="B474" s="9" t="s">
        <v>141</v>
      </c>
      <c r="C474" s="29" t="s">
        <v>127</v>
      </c>
      <c r="D474" s="28" t="s">
        <v>133</v>
      </c>
      <c r="E474" s="21" t="s">
        <v>120</v>
      </c>
      <c r="F474" s="29" t="s">
        <v>451</v>
      </c>
      <c r="G474" s="27">
        <v>320</v>
      </c>
      <c r="H474" s="197">
        <v>10</v>
      </c>
      <c r="I474" s="49"/>
      <c r="J474" s="562"/>
      <c r="K474" s="197">
        <v>-10</v>
      </c>
      <c r="L474" s="197">
        <f>H474+K474</f>
        <v>0</v>
      </c>
    </row>
    <row r="475" spans="1:12" s="46" customFormat="1" ht="147.75" customHeight="1">
      <c r="A475" s="11" t="s">
        <v>563</v>
      </c>
      <c r="B475" s="5" t="s">
        <v>141</v>
      </c>
      <c r="C475" s="34" t="s">
        <v>127</v>
      </c>
      <c r="D475" s="33" t="s">
        <v>133</v>
      </c>
      <c r="E475" s="59" t="s">
        <v>121</v>
      </c>
      <c r="F475" s="34" t="s">
        <v>326</v>
      </c>
      <c r="G475" s="32"/>
      <c r="H475" s="196">
        <f>H476</f>
        <v>40</v>
      </c>
      <c r="I475" s="49"/>
      <c r="J475" s="562"/>
      <c r="K475" s="196">
        <f>K476</f>
        <v>-40</v>
      </c>
      <c r="L475" s="196">
        <f>L476</f>
        <v>0</v>
      </c>
    </row>
    <row r="476" spans="1:12" s="46" customFormat="1" ht="66" customHeight="1">
      <c r="A476" s="11" t="s">
        <v>426</v>
      </c>
      <c r="B476" s="9" t="s">
        <v>141</v>
      </c>
      <c r="C476" s="29" t="s">
        <v>127</v>
      </c>
      <c r="D476" s="28" t="s">
        <v>133</v>
      </c>
      <c r="E476" s="21" t="s">
        <v>121</v>
      </c>
      <c r="F476" s="29" t="s">
        <v>327</v>
      </c>
      <c r="G476" s="27"/>
      <c r="H476" s="197">
        <f>H479+H477</f>
        <v>40</v>
      </c>
      <c r="I476" s="49"/>
      <c r="J476" s="562"/>
      <c r="K476" s="197">
        <f>K479+K477</f>
        <v>-40</v>
      </c>
      <c r="L476" s="197">
        <f>L479+L477</f>
        <v>0</v>
      </c>
    </row>
    <row r="477" spans="1:12" s="46" customFormat="1" ht="90" customHeight="1" hidden="1">
      <c r="A477" s="12" t="s">
        <v>493</v>
      </c>
      <c r="B477" s="9" t="s">
        <v>141</v>
      </c>
      <c r="C477" s="29" t="s">
        <v>127</v>
      </c>
      <c r="D477" s="28" t="s">
        <v>133</v>
      </c>
      <c r="E477" s="21" t="s">
        <v>121</v>
      </c>
      <c r="F477" s="29" t="s">
        <v>502</v>
      </c>
      <c r="G477" s="27"/>
      <c r="H477" s="79">
        <f>H478</f>
        <v>0</v>
      </c>
      <c r="I477" s="49"/>
      <c r="J477" s="562"/>
      <c r="K477" s="79">
        <f>K478</f>
        <v>0</v>
      </c>
      <c r="L477" s="79">
        <f>L478</f>
        <v>0</v>
      </c>
    </row>
    <row r="478" spans="1:12" s="46" customFormat="1" ht="45.75" customHeight="1" hidden="1">
      <c r="A478" s="12" t="s">
        <v>228</v>
      </c>
      <c r="B478" s="9" t="s">
        <v>141</v>
      </c>
      <c r="C478" s="29" t="s">
        <v>127</v>
      </c>
      <c r="D478" s="28" t="s">
        <v>133</v>
      </c>
      <c r="E478" s="21" t="s">
        <v>121</v>
      </c>
      <c r="F478" s="29" t="s">
        <v>502</v>
      </c>
      <c r="G478" s="27">
        <v>320</v>
      </c>
      <c r="H478" s="197">
        <v>0</v>
      </c>
      <c r="I478" s="49"/>
      <c r="J478" s="562"/>
      <c r="K478" s="197">
        <v>0</v>
      </c>
      <c r="L478" s="197">
        <v>0</v>
      </c>
    </row>
    <row r="479" spans="1:12" s="46" customFormat="1" ht="118.5" customHeight="1">
      <c r="A479" s="80" t="s">
        <v>493</v>
      </c>
      <c r="B479" s="9" t="s">
        <v>141</v>
      </c>
      <c r="C479" s="29" t="s">
        <v>127</v>
      </c>
      <c r="D479" s="28" t="s">
        <v>133</v>
      </c>
      <c r="E479" s="21" t="s">
        <v>121</v>
      </c>
      <c r="F479" s="129" t="s">
        <v>450</v>
      </c>
      <c r="G479" s="27"/>
      <c r="H479" s="79">
        <f>H480</f>
        <v>40</v>
      </c>
      <c r="I479" s="49"/>
      <c r="J479" s="562"/>
      <c r="K479" s="79">
        <f>K480</f>
        <v>-40</v>
      </c>
      <c r="L479" s="79">
        <f>L480</f>
        <v>0</v>
      </c>
    </row>
    <row r="480" spans="1:12" s="46" customFormat="1" ht="64.5" customHeight="1">
      <c r="A480" s="80" t="s">
        <v>228</v>
      </c>
      <c r="B480" s="9" t="s">
        <v>141</v>
      </c>
      <c r="C480" s="29" t="s">
        <v>127</v>
      </c>
      <c r="D480" s="28" t="s">
        <v>133</v>
      </c>
      <c r="E480" s="21" t="s">
        <v>121</v>
      </c>
      <c r="F480" s="129" t="s">
        <v>449</v>
      </c>
      <c r="G480" s="27">
        <v>320</v>
      </c>
      <c r="H480" s="197">
        <v>40</v>
      </c>
      <c r="I480" s="49"/>
      <c r="J480" s="562"/>
      <c r="K480" s="197">
        <v>-40</v>
      </c>
      <c r="L480" s="197">
        <f>H480+K480</f>
        <v>0</v>
      </c>
    </row>
    <row r="481" spans="1:12" s="46" customFormat="1" ht="19.5" customHeight="1" hidden="1">
      <c r="A481" s="11"/>
      <c r="B481" s="9"/>
      <c r="C481" s="29"/>
      <c r="D481" s="28"/>
      <c r="E481" s="21"/>
      <c r="F481" s="29"/>
      <c r="G481" s="27"/>
      <c r="H481" s="197"/>
      <c r="I481" s="49"/>
      <c r="J481" s="552"/>
      <c r="K481" s="197"/>
      <c r="L481" s="197"/>
    </row>
    <row r="482" spans="1:12" s="46" customFormat="1" ht="19.5" customHeight="1" hidden="1">
      <c r="A482" s="11"/>
      <c r="B482" s="9"/>
      <c r="C482" s="29"/>
      <c r="D482" s="28"/>
      <c r="E482" s="21"/>
      <c r="F482" s="29"/>
      <c r="G482" s="27"/>
      <c r="H482" s="197"/>
      <c r="I482" s="49"/>
      <c r="J482" s="552"/>
      <c r="K482" s="197"/>
      <c r="L482" s="197"/>
    </row>
    <row r="483" spans="1:12" s="46" customFormat="1" ht="37.5">
      <c r="A483" s="175" t="s">
        <v>164</v>
      </c>
      <c r="B483" s="211" t="s">
        <v>135</v>
      </c>
      <c r="C483" s="178" t="s">
        <v>125</v>
      </c>
      <c r="D483" s="176"/>
      <c r="E483" s="177"/>
      <c r="F483" s="178"/>
      <c r="G483" s="179"/>
      <c r="H483" s="212">
        <f>H484</f>
        <v>154.9</v>
      </c>
      <c r="I483" s="74">
        <f>I484</f>
        <v>0</v>
      </c>
      <c r="J483" s="559" t="e">
        <f>#REF!+I483</f>
        <v>#REF!</v>
      </c>
      <c r="K483" s="212">
        <f aca="true" t="shared" si="18" ref="K483:L488">K484</f>
        <v>0</v>
      </c>
      <c r="L483" s="212">
        <f t="shared" si="18"/>
        <v>154.9</v>
      </c>
    </row>
    <row r="484" spans="1:12" s="46" customFormat="1" ht="19.5">
      <c r="A484" s="182" t="s">
        <v>165</v>
      </c>
      <c r="B484" s="183" t="s">
        <v>135</v>
      </c>
      <c r="C484" s="184" t="s">
        <v>124</v>
      </c>
      <c r="D484" s="185"/>
      <c r="E484" s="186"/>
      <c r="F484" s="184"/>
      <c r="G484" s="209"/>
      <c r="H484" s="210">
        <f>H485</f>
        <v>154.9</v>
      </c>
      <c r="I484" s="138">
        <f>I485</f>
        <v>0</v>
      </c>
      <c r="J484" s="554" t="e">
        <f>#REF!+I484</f>
        <v>#REF!</v>
      </c>
      <c r="K484" s="210">
        <f t="shared" si="18"/>
        <v>0</v>
      </c>
      <c r="L484" s="210">
        <f t="shared" si="18"/>
        <v>154.9</v>
      </c>
    </row>
    <row r="485" spans="1:12" s="46" customFormat="1" ht="111" customHeight="1">
      <c r="A485" s="82" t="s">
        <v>324</v>
      </c>
      <c r="B485" s="5" t="s">
        <v>135</v>
      </c>
      <c r="C485" s="34" t="s">
        <v>124</v>
      </c>
      <c r="D485" s="33" t="s">
        <v>154</v>
      </c>
      <c r="E485" s="59" t="s">
        <v>180</v>
      </c>
      <c r="F485" s="34" t="s">
        <v>326</v>
      </c>
      <c r="G485" s="137"/>
      <c r="H485" s="196">
        <f>H486</f>
        <v>154.9</v>
      </c>
      <c r="I485" s="139">
        <f>I486+I492</f>
        <v>0</v>
      </c>
      <c r="J485" s="554" t="e">
        <f>#REF!+I485</f>
        <v>#REF!</v>
      </c>
      <c r="K485" s="196">
        <f t="shared" si="18"/>
        <v>0</v>
      </c>
      <c r="L485" s="196">
        <f t="shared" si="18"/>
        <v>154.9</v>
      </c>
    </row>
    <row r="486" spans="1:12" s="46" customFormat="1" ht="70.5" customHeight="1">
      <c r="A486" s="82" t="s">
        <v>23</v>
      </c>
      <c r="B486" s="5" t="s">
        <v>135</v>
      </c>
      <c r="C486" s="34" t="s">
        <v>124</v>
      </c>
      <c r="D486" s="33" t="s">
        <v>154</v>
      </c>
      <c r="E486" s="59" t="s">
        <v>188</v>
      </c>
      <c r="F486" s="34" t="s">
        <v>326</v>
      </c>
      <c r="G486" s="32"/>
      <c r="H486" s="196">
        <f>H487</f>
        <v>154.9</v>
      </c>
      <c r="I486" s="139">
        <f>I488+I490</f>
        <v>0</v>
      </c>
      <c r="J486" s="554" t="e">
        <f>#REF!+I486</f>
        <v>#REF!</v>
      </c>
      <c r="K486" s="196">
        <f t="shared" si="18"/>
        <v>0</v>
      </c>
      <c r="L486" s="196">
        <f t="shared" si="18"/>
        <v>154.9</v>
      </c>
    </row>
    <row r="487" spans="1:12" s="46" customFormat="1" ht="61.5" customHeight="1">
      <c r="A487" s="82" t="s">
        <v>325</v>
      </c>
      <c r="B487" s="5" t="s">
        <v>135</v>
      </c>
      <c r="C487" s="34" t="s">
        <v>124</v>
      </c>
      <c r="D487" s="33" t="s">
        <v>154</v>
      </c>
      <c r="E487" s="59" t="s">
        <v>120</v>
      </c>
      <c r="F487" s="34" t="s">
        <v>327</v>
      </c>
      <c r="G487" s="32"/>
      <c r="H487" s="196">
        <f>H488</f>
        <v>154.9</v>
      </c>
      <c r="I487" s="139"/>
      <c r="J487" s="554"/>
      <c r="K487" s="196">
        <f t="shared" si="18"/>
        <v>0</v>
      </c>
      <c r="L487" s="196">
        <f t="shared" si="18"/>
        <v>154.9</v>
      </c>
    </row>
    <row r="488" spans="1:12" s="46" customFormat="1" ht="40.5" customHeight="1">
      <c r="A488" s="133" t="s">
        <v>354</v>
      </c>
      <c r="B488" s="9" t="s">
        <v>135</v>
      </c>
      <c r="C488" s="29" t="s">
        <v>124</v>
      </c>
      <c r="D488" s="28" t="s">
        <v>154</v>
      </c>
      <c r="E488" s="21" t="s">
        <v>188</v>
      </c>
      <c r="F488" s="29" t="s">
        <v>370</v>
      </c>
      <c r="G488" s="64"/>
      <c r="H488" s="197">
        <f>H489</f>
        <v>154.9</v>
      </c>
      <c r="I488" s="140">
        <f>I489</f>
        <v>0</v>
      </c>
      <c r="J488" s="554" t="e">
        <f>#REF!+I488</f>
        <v>#REF!</v>
      </c>
      <c r="K488" s="197">
        <f t="shared" si="18"/>
        <v>0</v>
      </c>
      <c r="L488" s="197">
        <f t="shared" si="18"/>
        <v>154.9</v>
      </c>
    </row>
    <row r="489" spans="1:12" s="46" customFormat="1" ht="19.5" customHeight="1">
      <c r="A489" s="12" t="s">
        <v>229</v>
      </c>
      <c r="B489" s="9" t="s">
        <v>135</v>
      </c>
      <c r="C489" s="29" t="s">
        <v>124</v>
      </c>
      <c r="D489" s="28" t="s">
        <v>154</v>
      </c>
      <c r="E489" s="21" t="s">
        <v>188</v>
      </c>
      <c r="F489" s="29" t="s">
        <v>370</v>
      </c>
      <c r="G489" s="27">
        <v>610</v>
      </c>
      <c r="H489" s="197">
        <v>154.9</v>
      </c>
      <c r="I489" s="140">
        <v>0</v>
      </c>
      <c r="J489" s="554" t="e">
        <f>#REF!+I489</f>
        <v>#REF!</v>
      </c>
      <c r="K489" s="197">
        <v>0</v>
      </c>
      <c r="L489" s="197">
        <f>H489+K489</f>
        <v>154.9</v>
      </c>
    </row>
    <row r="490" spans="1:12" s="46" customFormat="1" ht="225" customHeight="1" hidden="1">
      <c r="A490" s="23" t="s">
        <v>194</v>
      </c>
      <c r="B490" s="9" t="s">
        <v>135</v>
      </c>
      <c r="C490" s="29" t="s">
        <v>124</v>
      </c>
      <c r="D490" s="22" t="s">
        <v>151</v>
      </c>
      <c r="E490" s="24" t="s">
        <v>188</v>
      </c>
      <c r="F490" s="25" t="s">
        <v>195</v>
      </c>
      <c r="G490" s="26"/>
      <c r="H490" s="206"/>
      <c r="I490" s="49">
        <f>I491</f>
        <v>0</v>
      </c>
      <c r="J490" s="552" t="e">
        <f>#REF!+I490</f>
        <v>#REF!</v>
      </c>
      <c r="K490" s="206"/>
      <c r="L490" s="206"/>
    </row>
    <row r="491" spans="1:12" s="46" customFormat="1" ht="19.5" customHeight="1" hidden="1">
      <c r="A491" s="12" t="s">
        <v>182</v>
      </c>
      <c r="B491" s="9" t="s">
        <v>135</v>
      </c>
      <c r="C491" s="29" t="s">
        <v>124</v>
      </c>
      <c r="D491" s="22" t="s">
        <v>151</v>
      </c>
      <c r="E491" s="24" t="s">
        <v>188</v>
      </c>
      <c r="F491" s="25" t="s">
        <v>195</v>
      </c>
      <c r="G491" s="27" t="s">
        <v>183</v>
      </c>
      <c r="H491" s="197"/>
      <c r="I491" s="49">
        <v>0</v>
      </c>
      <c r="J491" s="552" t="e">
        <f>#REF!+I491</f>
        <v>#REF!</v>
      </c>
      <c r="K491" s="197"/>
      <c r="L491" s="197"/>
    </row>
    <row r="492" spans="1:12" s="46" customFormat="1" ht="131.25" customHeight="1" hidden="1">
      <c r="A492" s="10" t="s">
        <v>196</v>
      </c>
      <c r="B492" s="5" t="s">
        <v>135</v>
      </c>
      <c r="C492" s="34" t="s">
        <v>124</v>
      </c>
      <c r="D492" s="51" t="s">
        <v>151</v>
      </c>
      <c r="E492" s="31" t="s">
        <v>121</v>
      </c>
      <c r="F492" s="52" t="s">
        <v>181</v>
      </c>
      <c r="G492" s="58"/>
      <c r="H492" s="207"/>
      <c r="I492" s="48">
        <f>I493</f>
        <v>0</v>
      </c>
      <c r="J492" s="552" t="e">
        <f>#REF!+I492</f>
        <v>#REF!</v>
      </c>
      <c r="K492" s="207"/>
      <c r="L492" s="207"/>
    </row>
    <row r="493" spans="1:12" s="46" customFormat="1" ht="187.5" customHeight="1" hidden="1">
      <c r="A493" s="23" t="s">
        <v>197</v>
      </c>
      <c r="B493" s="9" t="s">
        <v>135</v>
      </c>
      <c r="C493" s="29" t="s">
        <v>124</v>
      </c>
      <c r="D493" s="22" t="s">
        <v>151</v>
      </c>
      <c r="E493" s="24" t="s">
        <v>121</v>
      </c>
      <c r="F493" s="25" t="s">
        <v>198</v>
      </c>
      <c r="G493" s="26"/>
      <c r="H493" s="206"/>
      <c r="I493" s="49">
        <f>I494</f>
        <v>0</v>
      </c>
      <c r="J493" s="552" t="e">
        <f>#REF!+I493</f>
        <v>#REF!</v>
      </c>
      <c r="K493" s="206"/>
      <c r="L493" s="206"/>
    </row>
    <row r="494" spans="1:12" s="46" customFormat="1" ht="19.5" customHeight="1" hidden="1">
      <c r="A494" s="12" t="s">
        <v>182</v>
      </c>
      <c r="B494" s="9" t="s">
        <v>135</v>
      </c>
      <c r="C494" s="29" t="s">
        <v>124</v>
      </c>
      <c r="D494" s="22" t="s">
        <v>151</v>
      </c>
      <c r="E494" s="24" t="s">
        <v>121</v>
      </c>
      <c r="F494" s="25" t="s">
        <v>198</v>
      </c>
      <c r="G494" s="27" t="s">
        <v>183</v>
      </c>
      <c r="H494" s="197"/>
      <c r="I494" s="49">
        <v>0</v>
      </c>
      <c r="J494" s="552" t="e">
        <f>#REF!+I494</f>
        <v>#REF!</v>
      </c>
      <c r="K494" s="197"/>
      <c r="L494" s="197"/>
    </row>
    <row r="495" spans="1:12" s="46" customFormat="1" ht="39" customHeight="1" hidden="1">
      <c r="A495" s="42" t="s">
        <v>166</v>
      </c>
      <c r="B495" s="43" t="s">
        <v>149</v>
      </c>
      <c r="C495" s="44" t="s">
        <v>125</v>
      </c>
      <c r="D495" s="158"/>
      <c r="E495" s="159"/>
      <c r="F495" s="44"/>
      <c r="G495" s="45"/>
      <c r="H495" s="204"/>
      <c r="I495" s="61">
        <f>I496+I501</f>
        <v>0</v>
      </c>
      <c r="J495" s="552" t="e">
        <f>#REF!+I495</f>
        <v>#REF!</v>
      </c>
      <c r="K495" s="204"/>
      <c r="L495" s="204"/>
    </row>
    <row r="496" spans="1:12" s="46" customFormat="1" ht="19.5" customHeight="1" hidden="1">
      <c r="A496" s="4" t="s">
        <v>167</v>
      </c>
      <c r="B496" s="5" t="s">
        <v>149</v>
      </c>
      <c r="C496" s="34" t="s">
        <v>124</v>
      </c>
      <c r="D496" s="33"/>
      <c r="E496" s="59"/>
      <c r="F496" s="34"/>
      <c r="G496" s="47"/>
      <c r="H496" s="196"/>
      <c r="I496" s="13">
        <f>I497</f>
        <v>0</v>
      </c>
      <c r="J496" s="552" t="e">
        <f>#REF!+I496</f>
        <v>#REF!</v>
      </c>
      <c r="K496" s="196"/>
      <c r="L496" s="196"/>
    </row>
    <row r="497" spans="1:12" s="46" customFormat="1" ht="56.25" customHeight="1" hidden="1">
      <c r="A497" s="30" t="s">
        <v>33</v>
      </c>
      <c r="B497" s="5" t="s">
        <v>149</v>
      </c>
      <c r="C497" s="34" t="s">
        <v>124</v>
      </c>
      <c r="D497" s="51" t="s">
        <v>146</v>
      </c>
      <c r="E497" s="31" t="s">
        <v>180</v>
      </c>
      <c r="F497" s="52" t="s">
        <v>181</v>
      </c>
      <c r="G497" s="32"/>
      <c r="H497" s="196"/>
      <c r="I497" s="62">
        <f>I498</f>
        <v>0</v>
      </c>
      <c r="J497" s="552" t="e">
        <f>#REF!+I497</f>
        <v>#REF!</v>
      </c>
      <c r="K497" s="196"/>
      <c r="L497" s="196"/>
    </row>
    <row r="498" spans="1:12" s="46" customFormat="1" ht="75" customHeight="1" hidden="1">
      <c r="A498" s="30" t="s">
        <v>61</v>
      </c>
      <c r="B498" s="5" t="s">
        <v>149</v>
      </c>
      <c r="C498" s="34" t="s">
        <v>124</v>
      </c>
      <c r="D498" s="51" t="s">
        <v>146</v>
      </c>
      <c r="E498" s="31" t="s">
        <v>178</v>
      </c>
      <c r="F498" s="52" t="s">
        <v>181</v>
      </c>
      <c r="G498" s="26"/>
      <c r="H498" s="206"/>
      <c r="I498" s="62">
        <f>I499</f>
        <v>0</v>
      </c>
      <c r="J498" s="552" t="e">
        <f>#REF!+I498</f>
        <v>#REF!</v>
      </c>
      <c r="K498" s="206"/>
      <c r="L498" s="206"/>
    </row>
    <row r="499" spans="1:12" s="54" customFormat="1" ht="225" customHeight="1" hidden="1">
      <c r="A499" s="23" t="s">
        <v>76</v>
      </c>
      <c r="B499" s="9" t="s">
        <v>149</v>
      </c>
      <c r="C499" s="29" t="s">
        <v>124</v>
      </c>
      <c r="D499" s="22" t="s">
        <v>146</v>
      </c>
      <c r="E499" s="24" t="s">
        <v>178</v>
      </c>
      <c r="F499" s="25" t="s">
        <v>77</v>
      </c>
      <c r="G499" s="26"/>
      <c r="H499" s="206"/>
      <c r="I499" s="63">
        <f>I500</f>
        <v>0</v>
      </c>
      <c r="J499" s="552" t="e">
        <f>#REF!+I499</f>
        <v>#REF!</v>
      </c>
      <c r="K499" s="206"/>
      <c r="L499" s="206"/>
    </row>
    <row r="500" spans="1:12" s="54" customFormat="1" ht="19.5" customHeight="1" hidden="1">
      <c r="A500" s="12" t="s">
        <v>182</v>
      </c>
      <c r="B500" s="9" t="s">
        <v>149</v>
      </c>
      <c r="C500" s="29" t="s">
        <v>124</v>
      </c>
      <c r="D500" s="22" t="s">
        <v>146</v>
      </c>
      <c r="E500" s="24" t="s">
        <v>178</v>
      </c>
      <c r="F500" s="25" t="s">
        <v>77</v>
      </c>
      <c r="G500" s="27" t="s">
        <v>183</v>
      </c>
      <c r="H500" s="197"/>
      <c r="I500" s="49">
        <v>0</v>
      </c>
      <c r="J500" s="552" t="e">
        <f>#REF!+I500</f>
        <v>#REF!</v>
      </c>
      <c r="K500" s="197"/>
      <c r="L500" s="197"/>
    </row>
    <row r="501" spans="1:12" s="46" customFormat="1" ht="19.5" customHeight="1" hidden="1">
      <c r="A501" s="4" t="s">
        <v>170</v>
      </c>
      <c r="B501" s="5" t="s">
        <v>149</v>
      </c>
      <c r="C501" s="34" t="s">
        <v>154</v>
      </c>
      <c r="D501" s="33"/>
      <c r="E501" s="59"/>
      <c r="F501" s="34"/>
      <c r="G501" s="47"/>
      <c r="H501" s="196"/>
      <c r="I501" s="13">
        <f>I502</f>
        <v>0</v>
      </c>
      <c r="J501" s="552" t="e">
        <f>#REF!+I501</f>
        <v>#REF!</v>
      </c>
      <c r="K501" s="196"/>
      <c r="L501" s="196"/>
    </row>
    <row r="502" spans="1:12" s="46" customFormat="1" ht="56.25" customHeight="1" hidden="1">
      <c r="A502" s="30" t="s">
        <v>33</v>
      </c>
      <c r="B502" s="5" t="s">
        <v>149</v>
      </c>
      <c r="C502" s="34" t="s">
        <v>154</v>
      </c>
      <c r="D502" s="51" t="s">
        <v>146</v>
      </c>
      <c r="E502" s="31" t="s">
        <v>180</v>
      </c>
      <c r="F502" s="52" t="s">
        <v>181</v>
      </c>
      <c r="G502" s="32"/>
      <c r="H502" s="196"/>
      <c r="I502" s="62">
        <f>I503</f>
        <v>0</v>
      </c>
      <c r="J502" s="552" t="e">
        <f>#REF!+I502</f>
        <v>#REF!</v>
      </c>
      <c r="K502" s="196"/>
      <c r="L502" s="196"/>
    </row>
    <row r="503" spans="1:12" s="46" customFormat="1" ht="75" customHeight="1" hidden="1">
      <c r="A503" s="30" t="s">
        <v>61</v>
      </c>
      <c r="B503" s="5" t="s">
        <v>149</v>
      </c>
      <c r="C503" s="34" t="s">
        <v>154</v>
      </c>
      <c r="D503" s="51" t="s">
        <v>146</v>
      </c>
      <c r="E503" s="31" t="s">
        <v>178</v>
      </c>
      <c r="F503" s="52" t="s">
        <v>181</v>
      </c>
      <c r="G503" s="26"/>
      <c r="H503" s="206"/>
      <c r="I503" s="62">
        <f>I504</f>
        <v>0</v>
      </c>
      <c r="J503" s="552" t="e">
        <f>#REF!+I503</f>
        <v>#REF!</v>
      </c>
      <c r="K503" s="206"/>
      <c r="L503" s="206"/>
    </row>
    <row r="504" spans="1:12" s="54" customFormat="1" ht="225" customHeight="1" hidden="1">
      <c r="A504" s="23" t="s">
        <v>76</v>
      </c>
      <c r="B504" s="9" t="s">
        <v>149</v>
      </c>
      <c r="C504" s="29" t="s">
        <v>154</v>
      </c>
      <c r="D504" s="22" t="s">
        <v>146</v>
      </c>
      <c r="E504" s="24" t="s">
        <v>178</v>
      </c>
      <c r="F504" s="25" t="s">
        <v>77</v>
      </c>
      <c r="G504" s="26"/>
      <c r="H504" s="206"/>
      <c r="I504" s="63">
        <f>I505</f>
        <v>0</v>
      </c>
      <c r="J504" s="552" t="e">
        <f>#REF!+I504</f>
        <v>#REF!</v>
      </c>
      <c r="K504" s="206"/>
      <c r="L504" s="206"/>
    </row>
    <row r="505" spans="1:12" s="54" customFormat="1" ht="19.5" customHeight="1" hidden="1">
      <c r="A505" s="12" t="s">
        <v>182</v>
      </c>
      <c r="B505" s="9" t="s">
        <v>149</v>
      </c>
      <c r="C505" s="29" t="s">
        <v>154</v>
      </c>
      <c r="D505" s="22" t="s">
        <v>146</v>
      </c>
      <c r="E505" s="24" t="s">
        <v>178</v>
      </c>
      <c r="F505" s="25" t="s">
        <v>77</v>
      </c>
      <c r="G505" s="27" t="s">
        <v>183</v>
      </c>
      <c r="H505" s="197"/>
      <c r="I505" s="49">
        <v>0</v>
      </c>
      <c r="J505" s="552" t="e">
        <f>#REF!+I505</f>
        <v>#REF!</v>
      </c>
      <c r="K505" s="197"/>
      <c r="L505" s="197"/>
    </row>
    <row r="506" spans="1:12" s="50" customFormat="1" ht="18.75">
      <c r="A506" s="221" t="s">
        <v>171</v>
      </c>
      <c r="B506" s="222"/>
      <c r="C506" s="223"/>
      <c r="D506" s="222"/>
      <c r="E506" s="224"/>
      <c r="F506" s="223"/>
      <c r="G506" s="225"/>
      <c r="H506" s="226">
        <f>H8+H146+H195+H258+H416+H439+H483+H139</f>
        <v>17289.4</v>
      </c>
      <c r="I506" s="226" t="e">
        <f>I8+I146+I195+I258+I416+I439+I483+I139</f>
        <v>#REF!</v>
      </c>
      <c r="J506" s="226" t="e">
        <f>J8+J146+J195+J258+J416+J439+J483+J139</f>
        <v>#REF!</v>
      </c>
      <c r="K506" s="226">
        <f>K8+K146+K195+K258+K416+K439+K483+K139</f>
        <v>1458.5</v>
      </c>
      <c r="L506" s="226">
        <f>L8+L146+L195+L258+L416+L439+L483+L139</f>
        <v>18747.899999999998</v>
      </c>
    </row>
    <row r="513" ht="15.75">
      <c r="I513" s="131"/>
    </row>
  </sheetData>
  <sheetProtection/>
  <mergeCells count="6">
    <mergeCell ref="A5:L5"/>
    <mergeCell ref="A1:L1"/>
    <mergeCell ref="A2:L2"/>
    <mergeCell ref="A3:L3"/>
    <mergeCell ref="A4:L4"/>
    <mergeCell ref="D7:F7"/>
  </mergeCells>
  <printOptions horizontalCentered="1"/>
  <pageMargins left="1.1811023622047245" right="0.5905511811023623" top="0.7874015748031497" bottom="0.7874015748031497" header="0" footer="0"/>
  <pageSetup fitToHeight="12" horizontalDpi="600" verticalDpi="600" orientation="portrait" paperSize="9" scale="6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67.375" style="3" customWidth="1"/>
    <col min="2" max="2" width="6.00390625" style="3" customWidth="1"/>
    <col min="3" max="3" width="6.625" style="15" customWidth="1"/>
    <col min="4" max="4" width="19.875" style="3" customWidth="1"/>
    <col min="5" max="16384" width="9.125" style="3" customWidth="1"/>
  </cols>
  <sheetData>
    <row r="1" spans="1:4" ht="15.75" customHeight="1">
      <c r="A1" s="439"/>
      <c r="B1" s="612" t="s">
        <v>168</v>
      </c>
      <c r="C1" s="612"/>
      <c r="D1" s="612"/>
    </row>
    <row r="2" spans="1:4" ht="15">
      <c r="A2" s="615" t="s">
        <v>532</v>
      </c>
      <c r="B2" s="615"/>
      <c r="C2" s="615"/>
      <c r="D2" s="615"/>
    </row>
    <row r="3" spans="1:4" ht="15">
      <c r="A3" s="614" t="s">
        <v>214</v>
      </c>
      <c r="B3" s="614"/>
      <c r="C3" s="614"/>
      <c r="D3" s="614"/>
    </row>
    <row r="4" spans="1:4" ht="15">
      <c r="A4" s="439"/>
      <c r="B4" s="613" t="s">
        <v>608</v>
      </c>
      <c r="C4" s="613"/>
      <c r="D4" s="613"/>
    </row>
    <row r="5" spans="1:4" ht="18.75" hidden="1">
      <c r="A5" s="1"/>
      <c r="B5" s="76"/>
      <c r="C5" s="76"/>
      <c r="D5" s="65"/>
    </row>
    <row r="6" spans="1:4" ht="91.5" customHeight="1">
      <c r="A6" s="618" t="s">
        <v>549</v>
      </c>
      <c r="B6" s="618"/>
      <c r="C6" s="618"/>
      <c r="D6" s="618"/>
    </row>
    <row r="7" spans="1:4" ht="15.75" hidden="1">
      <c r="A7" s="1"/>
      <c r="B7" s="2"/>
      <c r="C7" s="2"/>
      <c r="D7" s="1"/>
    </row>
    <row r="8" spans="1:4" ht="35.25" customHeight="1">
      <c r="A8" s="425" t="s">
        <v>117</v>
      </c>
      <c r="B8" s="616" t="s">
        <v>118</v>
      </c>
      <c r="C8" s="617"/>
      <c r="D8" s="426" t="s">
        <v>119</v>
      </c>
    </row>
    <row r="9" spans="1:4" ht="15.75">
      <c r="A9" s="425" t="s">
        <v>120</v>
      </c>
      <c r="B9" s="616" t="s">
        <v>121</v>
      </c>
      <c r="C9" s="617"/>
      <c r="D9" s="425" t="s">
        <v>122</v>
      </c>
    </row>
    <row r="10" spans="1:4" s="7" customFormat="1" ht="18">
      <c r="A10" s="260" t="s">
        <v>123</v>
      </c>
      <c r="B10" s="262" t="s">
        <v>124</v>
      </c>
      <c r="C10" s="427" t="s">
        <v>125</v>
      </c>
      <c r="D10" s="375">
        <f>D11+D12+D13+D17+D18</f>
        <v>6040.7</v>
      </c>
    </row>
    <row r="11" spans="1:4" s="7" customFormat="1" ht="57.75" customHeight="1">
      <c r="A11" s="301" t="s">
        <v>126</v>
      </c>
      <c r="B11" s="295" t="s">
        <v>124</v>
      </c>
      <c r="C11" s="428" t="s">
        <v>127</v>
      </c>
      <c r="D11" s="310">
        <f>'Пр.3 '!L9</f>
        <v>50</v>
      </c>
    </row>
    <row r="12" spans="1:4" s="7" customFormat="1" ht="55.5" customHeight="1">
      <c r="A12" s="301" t="s">
        <v>128</v>
      </c>
      <c r="B12" s="295" t="s">
        <v>124</v>
      </c>
      <c r="C12" s="428" t="s">
        <v>129</v>
      </c>
      <c r="D12" s="310">
        <f>'Пр.3 '!L16</f>
        <v>4638.7</v>
      </c>
    </row>
    <row r="13" spans="1:4" s="7" customFormat="1" ht="37.5" customHeight="1">
      <c r="A13" s="301" t="s">
        <v>130</v>
      </c>
      <c r="B13" s="295" t="s">
        <v>124</v>
      </c>
      <c r="C13" s="428" t="s">
        <v>131</v>
      </c>
      <c r="D13" s="310">
        <f>'Пр.3 '!L48</f>
        <v>281</v>
      </c>
    </row>
    <row r="14" spans="1:4" s="7" customFormat="1" ht="18.75" customHeight="1" hidden="1">
      <c r="A14" s="301" t="s">
        <v>132</v>
      </c>
      <c r="B14" s="295" t="s">
        <v>124</v>
      </c>
      <c r="C14" s="428" t="s">
        <v>133</v>
      </c>
      <c r="D14" s="310" t="e">
        <f>'Пр.3 '!J56</f>
        <v>#REF!</v>
      </c>
    </row>
    <row r="15" spans="1:4" s="7" customFormat="1" ht="18.75" customHeight="1" hidden="1">
      <c r="A15" s="301" t="s">
        <v>134</v>
      </c>
      <c r="B15" s="295" t="s">
        <v>124</v>
      </c>
      <c r="C15" s="428" t="s">
        <v>135</v>
      </c>
      <c r="D15" s="310">
        <v>0</v>
      </c>
    </row>
    <row r="16" spans="1:4" s="7" customFormat="1" ht="18.75" customHeight="1" hidden="1">
      <c r="A16" s="301" t="s">
        <v>134</v>
      </c>
      <c r="B16" s="295" t="s">
        <v>124</v>
      </c>
      <c r="C16" s="428" t="s">
        <v>135</v>
      </c>
      <c r="D16" s="310" t="e">
        <f>'Пр.3 '!J66</f>
        <v>#REF!</v>
      </c>
    </row>
    <row r="17" spans="1:4" s="7" customFormat="1" ht="18.75" customHeight="1">
      <c r="A17" s="301" t="s">
        <v>134</v>
      </c>
      <c r="B17" s="295" t="s">
        <v>124</v>
      </c>
      <c r="C17" s="428" t="s">
        <v>135</v>
      </c>
      <c r="D17" s="310">
        <f>'Пр.3 '!L74</f>
        <v>15</v>
      </c>
    </row>
    <row r="18" spans="1:4" s="7" customFormat="1" ht="18">
      <c r="A18" s="301" t="s">
        <v>136</v>
      </c>
      <c r="B18" s="295" t="s">
        <v>124</v>
      </c>
      <c r="C18" s="428">
        <v>13</v>
      </c>
      <c r="D18" s="310">
        <f>'Пр.3 '!L81</f>
        <v>1056</v>
      </c>
    </row>
    <row r="19" spans="1:4" s="7" customFormat="1" ht="18">
      <c r="A19" s="429" t="s">
        <v>59</v>
      </c>
      <c r="B19" s="262" t="s">
        <v>154</v>
      </c>
      <c r="C19" s="427" t="s">
        <v>125</v>
      </c>
      <c r="D19" s="375">
        <f>D20</f>
        <v>137.1</v>
      </c>
    </row>
    <row r="20" spans="1:4" s="7" customFormat="1" ht="18">
      <c r="A20" s="430" t="s">
        <v>60</v>
      </c>
      <c r="B20" s="295" t="s">
        <v>154</v>
      </c>
      <c r="C20" s="428" t="s">
        <v>127</v>
      </c>
      <c r="D20" s="310">
        <f>'Пр.3 '!L140</f>
        <v>137.1</v>
      </c>
    </row>
    <row r="21" spans="1:4" s="7" customFormat="1" ht="31.5">
      <c r="A21" s="431" t="s">
        <v>137</v>
      </c>
      <c r="B21" s="262" t="s">
        <v>127</v>
      </c>
      <c r="C21" s="427" t="s">
        <v>125</v>
      </c>
      <c r="D21" s="375">
        <f>SUM(D22:D23)</f>
        <v>135</v>
      </c>
    </row>
    <row r="22" spans="1:4" s="7" customFormat="1" ht="34.5" customHeight="1">
      <c r="A22" s="432" t="s">
        <v>138</v>
      </c>
      <c r="B22" s="433" t="s">
        <v>127</v>
      </c>
      <c r="C22" s="434" t="s">
        <v>139</v>
      </c>
      <c r="D22" s="435">
        <f>'Пр.3 '!L147</f>
        <v>102.5</v>
      </c>
    </row>
    <row r="23" spans="1:4" s="7" customFormat="1" ht="18">
      <c r="A23" s="432" t="s">
        <v>140</v>
      </c>
      <c r="B23" s="433" t="s">
        <v>127</v>
      </c>
      <c r="C23" s="434" t="s">
        <v>141</v>
      </c>
      <c r="D23" s="435">
        <f>'Пр.3 '!L164</f>
        <v>32.5</v>
      </c>
    </row>
    <row r="24" spans="1:4" s="7" customFormat="1" ht="18">
      <c r="A24" s="431" t="s">
        <v>144</v>
      </c>
      <c r="B24" s="262" t="s">
        <v>129</v>
      </c>
      <c r="C24" s="427" t="s">
        <v>125</v>
      </c>
      <c r="D24" s="375">
        <f>D25+D26</f>
        <v>2808</v>
      </c>
    </row>
    <row r="25" spans="1:4" s="7" customFormat="1" ht="18">
      <c r="A25" s="432" t="s">
        <v>147</v>
      </c>
      <c r="B25" s="433" t="s">
        <v>129</v>
      </c>
      <c r="C25" s="434" t="s">
        <v>139</v>
      </c>
      <c r="D25" s="435">
        <f>'Пр.3 '!L201</f>
        <v>2673.3</v>
      </c>
    </row>
    <row r="26" spans="1:4" s="7" customFormat="1" ht="18">
      <c r="A26" s="432" t="s">
        <v>148</v>
      </c>
      <c r="B26" s="433" t="s">
        <v>129</v>
      </c>
      <c r="C26" s="434" t="s">
        <v>149</v>
      </c>
      <c r="D26" s="435">
        <f>'Пр.3 '!L236</f>
        <v>134.7</v>
      </c>
    </row>
    <row r="27" spans="1:4" s="7" customFormat="1" ht="18">
      <c r="A27" s="260" t="s">
        <v>150</v>
      </c>
      <c r="B27" s="371" t="s">
        <v>151</v>
      </c>
      <c r="C27" s="427" t="s">
        <v>125</v>
      </c>
      <c r="D27" s="375">
        <f>D28+D29+D30</f>
        <v>5406.599999999999</v>
      </c>
    </row>
    <row r="28" spans="1:4" s="7" customFormat="1" ht="18">
      <c r="A28" s="301" t="s">
        <v>152</v>
      </c>
      <c r="B28" s="295" t="s">
        <v>151</v>
      </c>
      <c r="C28" s="428" t="s">
        <v>124</v>
      </c>
      <c r="D28" s="310">
        <f>'Пр.3 '!L259</f>
        <v>233.1</v>
      </c>
    </row>
    <row r="29" spans="1:4" s="7" customFormat="1" ht="18">
      <c r="A29" s="301" t="s">
        <v>153</v>
      </c>
      <c r="B29" s="295" t="s">
        <v>151</v>
      </c>
      <c r="C29" s="428" t="s">
        <v>154</v>
      </c>
      <c r="D29" s="310">
        <f>'Пр.3 '!L282</f>
        <v>373.1</v>
      </c>
    </row>
    <row r="30" spans="1:4" s="7" customFormat="1" ht="18">
      <c r="A30" s="301" t="s">
        <v>155</v>
      </c>
      <c r="B30" s="295" t="s">
        <v>151</v>
      </c>
      <c r="C30" s="428" t="s">
        <v>127</v>
      </c>
      <c r="D30" s="310">
        <f>'Пр.3 '!L332</f>
        <v>4800.4</v>
      </c>
    </row>
    <row r="31" spans="1:4" s="7" customFormat="1" ht="18">
      <c r="A31" s="370" t="s">
        <v>158</v>
      </c>
      <c r="B31" s="262" t="s">
        <v>146</v>
      </c>
      <c r="C31" s="427" t="s">
        <v>125</v>
      </c>
      <c r="D31" s="375">
        <f>D32</f>
        <v>3332.7999999999997</v>
      </c>
    </row>
    <row r="32" spans="1:4" s="7" customFormat="1" ht="18">
      <c r="A32" s="293" t="s">
        <v>159</v>
      </c>
      <c r="B32" s="295" t="s">
        <v>146</v>
      </c>
      <c r="C32" s="428" t="s">
        <v>124</v>
      </c>
      <c r="D32" s="310">
        <f>'Пр.3 '!L417</f>
        <v>3332.7999999999997</v>
      </c>
    </row>
    <row r="33" spans="1:4" s="7" customFormat="1" ht="18">
      <c r="A33" s="370" t="s">
        <v>160</v>
      </c>
      <c r="B33" s="262" t="s">
        <v>141</v>
      </c>
      <c r="C33" s="427" t="s">
        <v>125</v>
      </c>
      <c r="D33" s="375">
        <f>D34+D35</f>
        <v>732.8</v>
      </c>
    </row>
    <row r="34" spans="1:4" s="7" customFormat="1" ht="18" customHeight="1">
      <c r="A34" s="293" t="s">
        <v>161</v>
      </c>
      <c r="B34" s="295" t="s">
        <v>141</v>
      </c>
      <c r="C34" s="428" t="s">
        <v>124</v>
      </c>
      <c r="D34" s="310">
        <f>'Пр.3 '!L440</f>
        <v>732.8</v>
      </c>
    </row>
    <row r="35" spans="1:4" s="7" customFormat="1" ht="18">
      <c r="A35" s="301" t="s">
        <v>162</v>
      </c>
      <c r="B35" s="295" t="s">
        <v>141</v>
      </c>
      <c r="C35" s="428" t="s">
        <v>127</v>
      </c>
      <c r="D35" s="310">
        <f>'Пр.3 '!L467</f>
        <v>0</v>
      </c>
    </row>
    <row r="36" spans="1:4" s="7" customFormat="1" ht="18">
      <c r="A36" s="260" t="s">
        <v>164</v>
      </c>
      <c r="B36" s="262" t="s">
        <v>135</v>
      </c>
      <c r="C36" s="427" t="s">
        <v>125</v>
      </c>
      <c r="D36" s="375">
        <f>D37</f>
        <v>154.9</v>
      </c>
    </row>
    <row r="37" spans="1:4" s="7" customFormat="1" ht="18">
      <c r="A37" s="301" t="s">
        <v>165</v>
      </c>
      <c r="B37" s="295" t="s">
        <v>135</v>
      </c>
      <c r="C37" s="428" t="s">
        <v>124</v>
      </c>
      <c r="D37" s="310">
        <f>'Пр.3 '!L484</f>
        <v>154.9</v>
      </c>
    </row>
    <row r="38" spans="1:4" s="7" customFormat="1" ht="18">
      <c r="A38" s="436" t="s">
        <v>171</v>
      </c>
      <c r="B38" s="437"/>
      <c r="C38" s="438"/>
      <c r="D38" s="424">
        <f>D10+D19+D21+D24+D27+D31+D33+D36</f>
        <v>18747.899999999998</v>
      </c>
    </row>
    <row r="39" s="7" customFormat="1" ht="18">
      <c r="C39" s="14"/>
    </row>
  </sheetData>
  <sheetProtection/>
  <mergeCells count="7">
    <mergeCell ref="B1:D1"/>
    <mergeCell ref="B4:D4"/>
    <mergeCell ref="A3:D3"/>
    <mergeCell ref="A2:D2"/>
    <mergeCell ref="B9:C9"/>
    <mergeCell ref="B8:C8"/>
    <mergeCell ref="A6:D6"/>
  </mergeCells>
  <printOptions horizontalCentered="1"/>
  <pageMargins left="1.1811023622047245" right="0.5905511811023623" top="0.7874015748031497" bottom="0.7874015748031497" header="0" footer="0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8"/>
  <sheetViews>
    <sheetView zoomScale="85" zoomScaleNormal="85" zoomScalePageLayoutView="0" workbookViewId="0" topLeftCell="A396">
      <selection activeCell="A419" sqref="A419"/>
    </sheetView>
  </sheetViews>
  <sheetFormatPr defaultColWidth="9.00390625" defaultRowHeight="12.75"/>
  <cols>
    <col min="1" max="1" width="57.875" style="18" customWidth="1"/>
    <col min="2" max="2" width="7.25390625" style="229" customWidth="1"/>
    <col min="3" max="3" width="5.375" style="18" customWidth="1"/>
    <col min="4" max="4" width="6.375" style="18" customWidth="1"/>
    <col min="5" max="5" width="4.125" style="18" customWidth="1"/>
    <col min="6" max="6" width="3.625" style="18" customWidth="1"/>
    <col min="7" max="7" width="13.75390625" style="18" customWidth="1"/>
    <col min="8" max="8" width="6.125" style="18" customWidth="1"/>
    <col min="9" max="9" width="17.75390625" style="18" customWidth="1"/>
    <col min="10" max="10" width="11.75390625" style="18" hidden="1" customWidth="1"/>
    <col min="11" max="11" width="9.125" style="18" customWidth="1"/>
    <col min="12" max="12" width="11.25390625" style="18" bestFit="1" customWidth="1"/>
    <col min="13" max="13" width="9.125" style="18" customWidth="1"/>
    <col min="14" max="14" width="11.25390625" style="18" bestFit="1" customWidth="1"/>
    <col min="15" max="16384" width="9.125" style="18" customWidth="1"/>
  </cols>
  <sheetData>
    <row r="1" spans="1:10" s="40" customFormat="1" ht="19.5" customHeight="1">
      <c r="A1" s="626" t="s">
        <v>446</v>
      </c>
      <c r="B1" s="626"/>
      <c r="C1" s="626"/>
      <c r="D1" s="626"/>
      <c r="E1" s="626"/>
      <c r="F1" s="626"/>
      <c r="G1" s="626"/>
      <c r="H1" s="626"/>
      <c r="I1" s="626"/>
      <c r="J1" s="626"/>
    </row>
    <row r="2" spans="1:10" s="40" customFormat="1" ht="18" customHeight="1">
      <c r="A2" s="625" t="s">
        <v>532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s="40" customFormat="1" ht="21" customHeight="1">
      <c r="A3" s="624" t="s">
        <v>213</v>
      </c>
      <c r="B3" s="624"/>
      <c r="C3" s="624"/>
      <c r="D3" s="624"/>
      <c r="E3" s="624"/>
      <c r="F3" s="624"/>
      <c r="G3" s="624"/>
      <c r="H3" s="624"/>
      <c r="I3" s="624"/>
      <c r="J3" s="624"/>
    </row>
    <row r="4" spans="1:10" s="40" customFormat="1" ht="18.75" customHeight="1">
      <c r="A4" s="575"/>
      <c r="B4" s="575"/>
      <c r="C4" s="576"/>
      <c r="D4" s="577"/>
      <c r="E4" s="578"/>
      <c r="F4" s="578"/>
      <c r="G4" s="619" t="s">
        <v>609</v>
      </c>
      <c r="H4" s="619"/>
      <c r="I4" s="619"/>
      <c r="J4" s="579"/>
    </row>
    <row r="5" spans="1:10" s="40" customFormat="1" ht="15.75">
      <c r="A5" s="575"/>
      <c r="B5" s="575"/>
      <c r="C5" s="576"/>
      <c r="D5" s="577"/>
      <c r="E5" s="578"/>
      <c r="F5" s="578"/>
      <c r="G5" s="578"/>
      <c r="H5" s="575"/>
      <c r="I5" s="579"/>
      <c r="J5" s="579"/>
    </row>
    <row r="6" spans="1:10" s="40" customFormat="1" ht="100.5" customHeight="1">
      <c r="A6" s="623" t="s">
        <v>548</v>
      </c>
      <c r="B6" s="623"/>
      <c r="C6" s="623"/>
      <c r="D6" s="623"/>
      <c r="E6" s="623"/>
      <c r="F6" s="623"/>
      <c r="G6" s="623"/>
      <c r="H6" s="623"/>
      <c r="I6" s="623"/>
      <c r="J6" s="623"/>
    </row>
    <row r="7" spans="1:10" s="41" customFormat="1" ht="31.5">
      <c r="A7" s="255" t="s">
        <v>172</v>
      </c>
      <c r="B7" s="256" t="s">
        <v>102</v>
      </c>
      <c r="C7" s="257" t="s">
        <v>175</v>
      </c>
      <c r="D7" s="258" t="s">
        <v>99</v>
      </c>
      <c r="E7" s="620" t="s">
        <v>173</v>
      </c>
      <c r="F7" s="621"/>
      <c r="G7" s="622"/>
      <c r="H7" s="255" t="s">
        <v>174</v>
      </c>
      <c r="I7" s="259" t="s">
        <v>119</v>
      </c>
      <c r="J7" s="259" t="s">
        <v>24</v>
      </c>
    </row>
    <row r="8" spans="1:10" s="208" customFormat="1" ht="48.75" customHeight="1">
      <c r="A8" s="260" t="s">
        <v>482</v>
      </c>
      <c r="B8" s="261">
        <v>808</v>
      </c>
      <c r="C8" s="262"/>
      <c r="D8" s="263"/>
      <c r="E8" s="264"/>
      <c r="F8" s="265"/>
      <c r="G8" s="266"/>
      <c r="H8" s="267"/>
      <c r="I8" s="268"/>
      <c r="J8" s="259"/>
    </row>
    <row r="9" spans="1:11" s="46" customFormat="1" ht="18.75">
      <c r="A9" s="269" t="s">
        <v>123</v>
      </c>
      <c r="B9" s="270" t="s">
        <v>169</v>
      </c>
      <c r="C9" s="271" t="s">
        <v>124</v>
      </c>
      <c r="D9" s="272" t="s">
        <v>125</v>
      </c>
      <c r="E9" s="273"/>
      <c r="F9" s="274"/>
      <c r="G9" s="272"/>
      <c r="H9" s="275"/>
      <c r="I9" s="276">
        <f>I10+I17+I50+I58+I81+I68+I76</f>
        <v>6040.7</v>
      </c>
      <c r="J9" s="366" t="e">
        <f>J10+J17+J50+J58+J63+J81+J68</f>
        <v>#REF!</v>
      </c>
      <c r="K9" s="168"/>
    </row>
    <row r="10" spans="1:10" s="46" customFormat="1" ht="70.5" customHeight="1">
      <c r="A10" s="277" t="s">
        <v>126</v>
      </c>
      <c r="B10" s="278" t="s">
        <v>169</v>
      </c>
      <c r="C10" s="279" t="s">
        <v>124</v>
      </c>
      <c r="D10" s="280" t="s">
        <v>127</v>
      </c>
      <c r="E10" s="281"/>
      <c r="F10" s="282"/>
      <c r="G10" s="280"/>
      <c r="H10" s="283"/>
      <c r="I10" s="284">
        <f>I11</f>
        <v>50</v>
      </c>
      <c r="J10" s="398">
        <f>J11</f>
        <v>0</v>
      </c>
    </row>
    <row r="11" spans="1:10" s="46" customFormat="1" ht="38.25" customHeight="1">
      <c r="A11" s="285" t="s">
        <v>440</v>
      </c>
      <c r="B11" s="286" t="s">
        <v>169</v>
      </c>
      <c r="C11" s="257" t="s">
        <v>124</v>
      </c>
      <c r="D11" s="287" t="s">
        <v>127</v>
      </c>
      <c r="E11" s="288" t="s">
        <v>81</v>
      </c>
      <c r="F11" s="289" t="s">
        <v>180</v>
      </c>
      <c r="G11" s="287" t="s">
        <v>326</v>
      </c>
      <c r="H11" s="290"/>
      <c r="I11" s="291">
        <f>I12</f>
        <v>50</v>
      </c>
      <c r="J11" s="580">
        <f>J12</f>
        <v>0</v>
      </c>
    </row>
    <row r="12" spans="1:10" s="46" customFormat="1" ht="36" customHeight="1">
      <c r="A12" s="292" t="s">
        <v>414</v>
      </c>
      <c r="B12" s="255" t="s">
        <v>169</v>
      </c>
      <c r="C12" s="257" t="s">
        <v>124</v>
      </c>
      <c r="D12" s="287" t="s">
        <v>127</v>
      </c>
      <c r="E12" s="288" t="s">
        <v>81</v>
      </c>
      <c r="F12" s="289" t="s">
        <v>122</v>
      </c>
      <c r="G12" s="287" t="s">
        <v>326</v>
      </c>
      <c r="H12" s="290"/>
      <c r="I12" s="291">
        <f>I14</f>
        <v>50</v>
      </c>
      <c r="J12" s="580">
        <f>J14</f>
        <v>0</v>
      </c>
    </row>
    <row r="13" spans="1:10" s="46" customFormat="1" ht="28.5" customHeight="1">
      <c r="A13" s="285" t="s">
        <v>388</v>
      </c>
      <c r="B13" s="255" t="s">
        <v>169</v>
      </c>
      <c r="C13" s="257" t="s">
        <v>124</v>
      </c>
      <c r="D13" s="287" t="s">
        <v>127</v>
      </c>
      <c r="E13" s="288" t="s">
        <v>81</v>
      </c>
      <c r="F13" s="289" t="s">
        <v>122</v>
      </c>
      <c r="G13" s="287" t="s">
        <v>327</v>
      </c>
      <c r="H13" s="290"/>
      <c r="I13" s="291">
        <f>I14</f>
        <v>50</v>
      </c>
      <c r="J13" s="580"/>
    </row>
    <row r="14" spans="1:10" s="50" customFormat="1" ht="30" customHeight="1">
      <c r="A14" s="293" t="s">
        <v>413</v>
      </c>
      <c r="B14" s="294" t="s">
        <v>169</v>
      </c>
      <c r="C14" s="295" t="s">
        <v>124</v>
      </c>
      <c r="D14" s="296" t="s">
        <v>127</v>
      </c>
      <c r="E14" s="297" t="s">
        <v>81</v>
      </c>
      <c r="F14" s="298" t="s">
        <v>122</v>
      </c>
      <c r="G14" s="296" t="s">
        <v>334</v>
      </c>
      <c r="H14" s="299"/>
      <c r="I14" s="300">
        <f>I15+I16</f>
        <v>50</v>
      </c>
      <c r="J14" s="581">
        <f>J15+J16</f>
        <v>0</v>
      </c>
    </row>
    <row r="15" spans="1:10" s="50" customFormat="1" ht="56.25" customHeight="1" hidden="1">
      <c r="A15" s="301" t="s">
        <v>0</v>
      </c>
      <c r="B15" s="302"/>
      <c r="C15" s="295" t="s">
        <v>124</v>
      </c>
      <c r="D15" s="296" t="s">
        <v>127</v>
      </c>
      <c r="E15" s="297" t="s">
        <v>81</v>
      </c>
      <c r="F15" s="298" t="s">
        <v>122</v>
      </c>
      <c r="G15" s="296" t="s">
        <v>84</v>
      </c>
      <c r="H15" s="299">
        <v>122</v>
      </c>
      <c r="I15" s="300">
        <v>0</v>
      </c>
      <c r="J15" s="581">
        <v>0</v>
      </c>
    </row>
    <row r="16" spans="1:10" s="50" customFormat="1" ht="31.5">
      <c r="A16" s="293" t="s">
        <v>225</v>
      </c>
      <c r="B16" s="302">
        <v>808</v>
      </c>
      <c r="C16" s="295" t="s">
        <v>124</v>
      </c>
      <c r="D16" s="296" t="s">
        <v>127</v>
      </c>
      <c r="E16" s="297" t="s">
        <v>81</v>
      </c>
      <c r="F16" s="298" t="s">
        <v>122</v>
      </c>
      <c r="G16" s="296" t="s">
        <v>334</v>
      </c>
      <c r="H16" s="299">
        <v>240</v>
      </c>
      <c r="I16" s="300">
        <f>'Пр.3 '!L15</f>
        <v>50</v>
      </c>
      <c r="J16" s="581">
        <v>0</v>
      </c>
    </row>
    <row r="17" spans="1:12" s="46" customFormat="1" ht="76.5" customHeight="1">
      <c r="A17" s="303" t="s">
        <v>128</v>
      </c>
      <c r="B17" s="304" t="s">
        <v>169</v>
      </c>
      <c r="C17" s="279" t="s">
        <v>124</v>
      </c>
      <c r="D17" s="280" t="s">
        <v>129</v>
      </c>
      <c r="E17" s="281"/>
      <c r="F17" s="282"/>
      <c r="G17" s="280"/>
      <c r="H17" s="283"/>
      <c r="I17" s="284">
        <f>I27</f>
        <v>4638.7</v>
      </c>
      <c r="J17" s="398" t="e">
        <f>J18+J27</f>
        <v>#REF!</v>
      </c>
      <c r="L17" s="171"/>
    </row>
    <row r="18" spans="1:10" s="46" customFormat="1" ht="37.5" customHeight="1" hidden="1">
      <c r="A18" s="305" t="s">
        <v>204</v>
      </c>
      <c r="B18" s="306"/>
      <c r="C18" s="257" t="s">
        <v>124</v>
      </c>
      <c r="D18" s="287" t="s">
        <v>129</v>
      </c>
      <c r="E18" s="288" t="s">
        <v>133</v>
      </c>
      <c r="F18" s="289" t="s">
        <v>180</v>
      </c>
      <c r="G18" s="287" t="s">
        <v>181</v>
      </c>
      <c r="H18" s="290"/>
      <c r="I18" s="307">
        <v>0</v>
      </c>
      <c r="J18" s="414">
        <v>0</v>
      </c>
    </row>
    <row r="19" spans="1:10" s="46" customFormat="1" ht="93.75" customHeight="1" hidden="1">
      <c r="A19" s="305" t="s">
        <v>205</v>
      </c>
      <c r="B19" s="255"/>
      <c r="C19" s="257" t="s">
        <v>124</v>
      </c>
      <c r="D19" s="287" t="s">
        <v>129</v>
      </c>
      <c r="E19" s="288" t="s">
        <v>133</v>
      </c>
      <c r="F19" s="289" t="s">
        <v>120</v>
      </c>
      <c r="G19" s="287" t="s">
        <v>181</v>
      </c>
      <c r="H19" s="290"/>
      <c r="I19" s="307">
        <v>0</v>
      </c>
      <c r="J19" s="414">
        <v>0</v>
      </c>
    </row>
    <row r="20" spans="1:10" s="46" customFormat="1" ht="187.5" customHeight="1" hidden="1">
      <c r="A20" s="308" t="s">
        <v>211</v>
      </c>
      <c r="B20" s="255"/>
      <c r="C20" s="295" t="s">
        <v>124</v>
      </c>
      <c r="D20" s="296" t="s">
        <v>129</v>
      </c>
      <c r="E20" s="297" t="s">
        <v>133</v>
      </c>
      <c r="F20" s="298" t="s">
        <v>120</v>
      </c>
      <c r="G20" s="296" t="s">
        <v>212</v>
      </c>
      <c r="H20" s="309"/>
      <c r="I20" s="310">
        <v>0</v>
      </c>
      <c r="J20" s="408">
        <v>0</v>
      </c>
    </row>
    <row r="21" spans="1:10" s="46" customFormat="1" ht="37.5" customHeight="1" hidden="1">
      <c r="A21" s="293" t="s">
        <v>226</v>
      </c>
      <c r="B21" s="294"/>
      <c r="C21" s="295" t="s">
        <v>124</v>
      </c>
      <c r="D21" s="296" t="s">
        <v>129</v>
      </c>
      <c r="E21" s="297" t="s">
        <v>133</v>
      </c>
      <c r="F21" s="298" t="s">
        <v>120</v>
      </c>
      <c r="G21" s="296" t="s">
        <v>212</v>
      </c>
      <c r="H21" s="299">
        <v>121</v>
      </c>
      <c r="I21" s="310">
        <v>0</v>
      </c>
      <c r="J21" s="408">
        <v>0</v>
      </c>
    </row>
    <row r="22" spans="1:10" s="46" customFormat="1" ht="56.25" customHeight="1" hidden="1">
      <c r="A22" s="301" t="s">
        <v>0</v>
      </c>
      <c r="B22" s="294"/>
      <c r="C22" s="295" t="s">
        <v>124</v>
      </c>
      <c r="D22" s="296" t="s">
        <v>129</v>
      </c>
      <c r="E22" s="297" t="s">
        <v>133</v>
      </c>
      <c r="F22" s="298" t="s">
        <v>120</v>
      </c>
      <c r="G22" s="296" t="s">
        <v>212</v>
      </c>
      <c r="H22" s="299">
        <v>122</v>
      </c>
      <c r="I22" s="310">
        <v>0</v>
      </c>
      <c r="J22" s="408">
        <v>0</v>
      </c>
    </row>
    <row r="23" spans="1:10" s="46" customFormat="1" ht="56.25" customHeight="1" hidden="1">
      <c r="A23" s="293" t="s">
        <v>210</v>
      </c>
      <c r="B23" s="255"/>
      <c r="C23" s="295" t="s">
        <v>124</v>
      </c>
      <c r="D23" s="296" t="s">
        <v>129</v>
      </c>
      <c r="E23" s="297" t="s">
        <v>133</v>
      </c>
      <c r="F23" s="298" t="s">
        <v>120</v>
      </c>
      <c r="G23" s="296" t="s">
        <v>212</v>
      </c>
      <c r="H23" s="299">
        <v>244</v>
      </c>
      <c r="I23" s="310">
        <v>0</v>
      </c>
      <c r="J23" s="408">
        <v>0</v>
      </c>
    </row>
    <row r="24" spans="1:10" s="46" customFormat="1" ht="187.5" customHeight="1" hidden="1">
      <c r="A24" s="308" t="s">
        <v>1</v>
      </c>
      <c r="B24" s="294"/>
      <c r="C24" s="295" t="s">
        <v>124</v>
      </c>
      <c r="D24" s="296" t="s">
        <v>129</v>
      </c>
      <c r="E24" s="297" t="s">
        <v>133</v>
      </c>
      <c r="F24" s="298" t="s">
        <v>120</v>
      </c>
      <c r="G24" s="296" t="s">
        <v>2</v>
      </c>
      <c r="H24" s="309"/>
      <c r="I24" s="310">
        <v>0</v>
      </c>
      <c r="J24" s="408">
        <v>0</v>
      </c>
    </row>
    <row r="25" spans="1:10" s="46" customFormat="1" ht="37.5" customHeight="1" hidden="1">
      <c r="A25" s="293" t="s">
        <v>226</v>
      </c>
      <c r="B25" s="294"/>
      <c r="C25" s="295" t="s">
        <v>124</v>
      </c>
      <c r="D25" s="296" t="s">
        <v>129</v>
      </c>
      <c r="E25" s="297" t="s">
        <v>133</v>
      </c>
      <c r="F25" s="298" t="s">
        <v>120</v>
      </c>
      <c r="G25" s="296" t="s">
        <v>2</v>
      </c>
      <c r="H25" s="299">
        <v>121</v>
      </c>
      <c r="I25" s="310">
        <v>0</v>
      </c>
      <c r="J25" s="408">
        <v>0</v>
      </c>
    </row>
    <row r="26" spans="1:10" s="46" customFormat="1" ht="56.25" customHeight="1" hidden="1">
      <c r="A26" s="293" t="s">
        <v>210</v>
      </c>
      <c r="B26" s="294"/>
      <c r="C26" s="295" t="s">
        <v>124</v>
      </c>
      <c r="D26" s="296" t="s">
        <v>129</v>
      </c>
      <c r="E26" s="297" t="s">
        <v>133</v>
      </c>
      <c r="F26" s="298" t="s">
        <v>120</v>
      </c>
      <c r="G26" s="296" t="s">
        <v>2</v>
      </c>
      <c r="H26" s="299">
        <v>244</v>
      </c>
      <c r="I26" s="310">
        <v>0</v>
      </c>
      <c r="J26" s="408">
        <v>0</v>
      </c>
    </row>
    <row r="27" spans="1:10" s="46" customFormat="1" ht="38.25" customHeight="1">
      <c r="A27" s="292" t="s">
        <v>440</v>
      </c>
      <c r="B27" s="286" t="s">
        <v>169</v>
      </c>
      <c r="C27" s="311" t="s">
        <v>124</v>
      </c>
      <c r="D27" s="312" t="s">
        <v>129</v>
      </c>
      <c r="E27" s="313" t="s">
        <v>81</v>
      </c>
      <c r="F27" s="314" t="s">
        <v>180</v>
      </c>
      <c r="G27" s="312" t="s">
        <v>326</v>
      </c>
      <c r="H27" s="315"/>
      <c r="I27" s="291">
        <f>I28+I34</f>
        <v>4638.7</v>
      </c>
      <c r="J27" s="580" t="e">
        <f>J28+J34</f>
        <v>#REF!</v>
      </c>
    </row>
    <row r="28" spans="1:12" s="46" customFormat="1" ht="54" customHeight="1">
      <c r="A28" s="285" t="s">
        <v>571</v>
      </c>
      <c r="B28" s="255" t="s">
        <v>169</v>
      </c>
      <c r="C28" s="257" t="s">
        <v>124</v>
      </c>
      <c r="D28" s="287" t="s">
        <v>129</v>
      </c>
      <c r="E28" s="288" t="s">
        <v>81</v>
      </c>
      <c r="F28" s="289" t="s">
        <v>121</v>
      </c>
      <c r="G28" s="287" t="s">
        <v>326</v>
      </c>
      <c r="H28" s="290"/>
      <c r="I28" s="291">
        <f>I29</f>
        <v>1228.4</v>
      </c>
      <c r="J28" s="580">
        <f>J30</f>
        <v>0</v>
      </c>
      <c r="L28" s="171"/>
    </row>
    <row r="29" spans="1:10" s="46" customFormat="1" ht="19.5" customHeight="1">
      <c r="A29" s="285" t="s">
        <v>388</v>
      </c>
      <c r="B29" s="255" t="s">
        <v>169</v>
      </c>
      <c r="C29" s="257" t="s">
        <v>124</v>
      </c>
      <c r="D29" s="287" t="s">
        <v>129</v>
      </c>
      <c r="E29" s="288" t="s">
        <v>81</v>
      </c>
      <c r="F29" s="289" t="s">
        <v>121</v>
      </c>
      <c r="G29" s="287" t="s">
        <v>327</v>
      </c>
      <c r="H29" s="290"/>
      <c r="I29" s="291">
        <f>I30+I32</f>
        <v>1228.4</v>
      </c>
      <c r="J29" s="581">
        <f>J30</f>
        <v>0</v>
      </c>
    </row>
    <row r="30" spans="1:10" s="50" customFormat="1" ht="26.25" customHeight="1">
      <c r="A30" s="301" t="s">
        <v>413</v>
      </c>
      <c r="B30" s="294" t="s">
        <v>169</v>
      </c>
      <c r="C30" s="295" t="s">
        <v>124</v>
      </c>
      <c r="D30" s="296" t="s">
        <v>129</v>
      </c>
      <c r="E30" s="297" t="s">
        <v>81</v>
      </c>
      <c r="F30" s="298" t="s">
        <v>121</v>
      </c>
      <c r="G30" s="296" t="s">
        <v>334</v>
      </c>
      <c r="H30" s="299"/>
      <c r="I30" s="300">
        <f>I31</f>
        <v>1228.4</v>
      </c>
      <c r="J30" s="581">
        <f>J31</f>
        <v>0</v>
      </c>
    </row>
    <row r="31" spans="1:12" s="50" customFormat="1" ht="38.25" customHeight="1">
      <c r="A31" s="301" t="s">
        <v>226</v>
      </c>
      <c r="B31" s="294" t="s">
        <v>169</v>
      </c>
      <c r="C31" s="295" t="s">
        <v>124</v>
      </c>
      <c r="D31" s="296" t="s">
        <v>129</v>
      </c>
      <c r="E31" s="297" t="s">
        <v>81</v>
      </c>
      <c r="F31" s="298" t="s">
        <v>121</v>
      </c>
      <c r="G31" s="316" t="s">
        <v>334</v>
      </c>
      <c r="H31" s="299">
        <v>120</v>
      </c>
      <c r="I31" s="300">
        <f>'Пр.3 '!L30</f>
        <v>1228.4</v>
      </c>
      <c r="J31" s="581">
        <v>0</v>
      </c>
      <c r="K31" s="180"/>
      <c r="L31" s="180"/>
    </row>
    <row r="32" spans="1:12" s="50" customFormat="1" ht="38.25" customHeight="1" hidden="1">
      <c r="A32" s="301" t="s">
        <v>572</v>
      </c>
      <c r="B32" s="294" t="s">
        <v>169</v>
      </c>
      <c r="C32" s="295" t="s">
        <v>124</v>
      </c>
      <c r="D32" s="296" t="s">
        <v>129</v>
      </c>
      <c r="E32" s="297" t="s">
        <v>81</v>
      </c>
      <c r="F32" s="298" t="s">
        <v>121</v>
      </c>
      <c r="G32" s="316" t="s">
        <v>544</v>
      </c>
      <c r="H32" s="299"/>
      <c r="I32" s="300">
        <f>I33</f>
        <v>0</v>
      </c>
      <c r="J32" s="581"/>
      <c r="K32" s="180"/>
      <c r="L32" s="180"/>
    </row>
    <row r="33" spans="1:12" s="50" customFormat="1" ht="38.25" customHeight="1" hidden="1">
      <c r="A33" s="301" t="s">
        <v>226</v>
      </c>
      <c r="B33" s="294" t="s">
        <v>169</v>
      </c>
      <c r="C33" s="295" t="s">
        <v>124</v>
      </c>
      <c r="D33" s="296" t="s">
        <v>129</v>
      </c>
      <c r="E33" s="297" t="s">
        <v>81</v>
      </c>
      <c r="F33" s="298" t="s">
        <v>121</v>
      </c>
      <c r="G33" s="316" t="s">
        <v>544</v>
      </c>
      <c r="H33" s="299">
        <v>120</v>
      </c>
      <c r="I33" s="300">
        <v>0</v>
      </c>
      <c r="J33" s="581"/>
      <c r="K33" s="180"/>
      <c r="L33" s="180"/>
    </row>
    <row r="34" spans="1:10" s="46" customFormat="1" ht="38.25" customHeight="1">
      <c r="A34" s="292" t="s">
        <v>414</v>
      </c>
      <c r="B34" s="255" t="s">
        <v>169</v>
      </c>
      <c r="C34" s="311" t="s">
        <v>124</v>
      </c>
      <c r="D34" s="312" t="s">
        <v>129</v>
      </c>
      <c r="E34" s="313" t="s">
        <v>81</v>
      </c>
      <c r="F34" s="314" t="s">
        <v>122</v>
      </c>
      <c r="G34" s="312" t="s">
        <v>326</v>
      </c>
      <c r="H34" s="315"/>
      <c r="I34" s="291">
        <f>I35</f>
        <v>3410.2999999999997</v>
      </c>
      <c r="J34" s="580" t="e">
        <f>J36+#REF!+J41+J43+#REF!</f>
        <v>#REF!</v>
      </c>
    </row>
    <row r="35" spans="1:10" s="46" customFormat="1" ht="22.5" customHeight="1">
      <c r="A35" s="285" t="s">
        <v>388</v>
      </c>
      <c r="B35" s="255" t="s">
        <v>169</v>
      </c>
      <c r="C35" s="311" t="s">
        <v>124</v>
      </c>
      <c r="D35" s="312" t="s">
        <v>129</v>
      </c>
      <c r="E35" s="313" t="s">
        <v>81</v>
      </c>
      <c r="F35" s="314" t="s">
        <v>122</v>
      </c>
      <c r="G35" s="312" t="s">
        <v>327</v>
      </c>
      <c r="H35" s="315"/>
      <c r="I35" s="291">
        <f>I36+I47</f>
        <v>3410.2999999999997</v>
      </c>
      <c r="J35" s="581">
        <f>J36</f>
        <v>0</v>
      </c>
    </row>
    <row r="36" spans="1:10" s="50" customFormat="1" ht="31.5">
      <c r="A36" s="301" t="s">
        <v>413</v>
      </c>
      <c r="B36" s="294" t="s">
        <v>169</v>
      </c>
      <c r="C36" s="295" t="s">
        <v>124</v>
      </c>
      <c r="D36" s="296" t="s">
        <v>129</v>
      </c>
      <c r="E36" s="297" t="s">
        <v>81</v>
      </c>
      <c r="F36" s="298" t="s">
        <v>122</v>
      </c>
      <c r="G36" s="296" t="s">
        <v>334</v>
      </c>
      <c r="H36" s="299"/>
      <c r="I36" s="300">
        <f>I37+I39+I40+I49</f>
        <v>3410.2999999999997</v>
      </c>
      <c r="J36" s="581">
        <f>J37</f>
        <v>0</v>
      </c>
    </row>
    <row r="37" spans="1:10" s="50" customFormat="1" ht="31.5">
      <c r="A37" s="301" t="s">
        <v>226</v>
      </c>
      <c r="B37" s="294" t="s">
        <v>169</v>
      </c>
      <c r="C37" s="295" t="s">
        <v>124</v>
      </c>
      <c r="D37" s="296" t="s">
        <v>129</v>
      </c>
      <c r="E37" s="297" t="s">
        <v>81</v>
      </c>
      <c r="F37" s="298" t="s">
        <v>122</v>
      </c>
      <c r="G37" s="296" t="s">
        <v>334</v>
      </c>
      <c r="H37" s="299">
        <v>120</v>
      </c>
      <c r="I37" s="300">
        <f>'Пр.3 '!L36</f>
        <v>2971.5</v>
      </c>
      <c r="J37" s="581">
        <v>0</v>
      </c>
    </row>
    <row r="38" spans="1:10" s="50" customFormat="1" ht="56.25" customHeight="1" hidden="1">
      <c r="A38" s="301" t="s">
        <v>0</v>
      </c>
      <c r="B38" s="294"/>
      <c r="C38" s="295" t="s">
        <v>124</v>
      </c>
      <c r="D38" s="296" t="s">
        <v>129</v>
      </c>
      <c r="E38" s="297" t="s">
        <v>81</v>
      </c>
      <c r="F38" s="298" t="s">
        <v>122</v>
      </c>
      <c r="G38" s="296" t="s">
        <v>84</v>
      </c>
      <c r="H38" s="299">
        <v>122</v>
      </c>
      <c r="I38" s="300">
        <v>0</v>
      </c>
      <c r="J38" s="581">
        <v>0</v>
      </c>
    </row>
    <row r="39" spans="1:10" s="50" customFormat="1" ht="31.5">
      <c r="A39" s="301" t="s">
        <v>225</v>
      </c>
      <c r="B39" s="294" t="s">
        <v>169</v>
      </c>
      <c r="C39" s="295" t="s">
        <v>124</v>
      </c>
      <c r="D39" s="296" t="s">
        <v>129</v>
      </c>
      <c r="E39" s="297" t="s">
        <v>81</v>
      </c>
      <c r="F39" s="298" t="s">
        <v>122</v>
      </c>
      <c r="G39" s="296" t="s">
        <v>334</v>
      </c>
      <c r="H39" s="299">
        <v>240</v>
      </c>
      <c r="I39" s="300">
        <f>'Пр.3 '!L38</f>
        <v>410.7</v>
      </c>
      <c r="J39" s="581">
        <v>0</v>
      </c>
    </row>
    <row r="40" spans="1:10" s="50" customFormat="1" ht="20.25" customHeight="1" hidden="1">
      <c r="A40" s="301" t="s">
        <v>85</v>
      </c>
      <c r="B40" s="294" t="s">
        <v>169</v>
      </c>
      <c r="C40" s="295" t="s">
        <v>124</v>
      </c>
      <c r="D40" s="296" t="s">
        <v>129</v>
      </c>
      <c r="E40" s="297" t="s">
        <v>81</v>
      </c>
      <c r="F40" s="298" t="s">
        <v>122</v>
      </c>
      <c r="G40" s="296" t="s">
        <v>334</v>
      </c>
      <c r="H40" s="299">
        <v>850</v>
      </c>
      <c r="I40" s="300">
        <v>0</v>
      </c>
      <c r="J40" s="581">
        <v>0</v>
      </c>
    </row>
    <row r="41" spans="1:10" s="50" customFormat="1" ht="56.25" customHeight="1" hidden="1">
      <c r="A41" s="301" t="s">
        <v>104</v>
      </c>
      <c r="B41" s="294" t="s">
        <v>13</v>
      </c>
      <c r="C41" s="295" t="s">
        <v>124</v>
      </c>
      <c r="D41" s="296" t="s">
        <v>129</v>
      </c>
      <c r="E41" s="297" t="s">
        <v>81</v>
      </c>
      <c r="F41" s="298" t="s">
        <v>122</v>
      </c>
      <c r="G41" s="296">
        <v>4002</v>
      </c>
      <c r="H41" s="299"/>
      <c r="I41" s="317">
        <f>I42</f>
        <v>0</v>
      </c>
      <c r="J41" s="581">
        <f>J42</f>
        <v>0</v>
      </c>
    </row>
    <row r="42" spans="1:10" s="50" customFormat="1" ht="18.75" customHeight="1" hidden="1">
      <c r="A42" s="301" t="s">
        <v>182</v>
      </c>
      <c r="B42" s="294" t="s">
        <v>494</v>
      </c>
      <c r="C42" s="295" t="s">
        <v>124</v>
      </c>
      <c r="D42" s="296" t="s">
        <v>129</v>
      </c>
      <c r="E42" s="297" t="s">
        <v>81</v>
      </c>
      <c r="F42" s="298" t="s">
        <v>122</v>
      </c>
      <c r="G42" s="296">
        <v>4002</v>
      </c>
      <c r="H42" s="299">
        <v>540</v>
      </c>
      <c r="I42" s="317">
        <v>0</v>
      </c>
      <c r="J42" s="581">
        <v>0</v>
      </c>
    </row>
    <row r="43" spans="1:10" s="50" customFormat="1" ht="131.25" customHeight="1" hidden="1">
      <c r="A43" s="301" t="s">
        <v>310</v>
      </c>
      <c r="B43" s="294" t="s">
        <v>495</v>
      </c>
      <c r="C43" s="295" t="s">
        <v>124</v>
      </c>
      <c r="D43" s="296" t="s">
        <v>129</v>
      </c>
      <c r="E43" s="297">
        <v>67</v>
      </c>
      <c r="F43" s="298">
        <v>3</v>
      </c>
      <c r="G43" s="296">
        <v>7134</v>
      </c>
      <c r="H43" s="299"/>
      <c r="I43" s="310">
        <f>I45+I46</f>
        <v>0</v>
      </c>
      <c r="J43" s="408">
        <f>J45+J46</f>
        <v>0</v>
      </c>
    </row>
    <row r="44" spans="1:10" s="50" customFormat="1" ht="39" customHeight="1" hidden="1">
      <c r="A44" s="293" t="s">
        <v>226</v>
      </c>
      <c r="B44" s="294" t="s">
        <v>496</v>
      </c>
      <c r="C44" s="295" t="s">
        <v>124</v>
      </c>
      <c r="D44" s="296" t="s">
        <v>129</v>
      </c>
      <c r="E44" s="297">
        <v>67</v>
      </c>
      <c r="F44" s="298">
        <v>3</v>
      </c>
      <c r="G44" s="296">
        <v>7134</v>
      </c>
      <c r="H44" s="299">
        <v>121</v>
      </c>
      <c r="I44" s="310">
        <v>0</v>
      </c>
      <c r="J44" s="408">
        <v>0</v>
      </c>
    </row>
    <row r="45" spans="1:10" s="50" customFormat="1" ht="43.5" customHeight="1" hidden="1">
      <c r="A45" s="301" t="s">
        <v>226</v>
      </c>
      <c r="B45" s="294" t="s">
        <v>497</v>
      </c>
      <c r="C45" s="295" t="s">
        <v>124</v>
      </c>
      <c r="D45" s="296" t="s">
        <v>129</v>
      </c>
      <c r="E45" s="297">
        <v>67</v>
      </c>
      <c r="F45" s="298">
        <v>3</v>
      </c>
      <c r="G45" s="296">
        <v>7134</v>
      </c>
      <c r="H45" s="299">
        <v>120</v>
      </c>
      <c r="I45" s="310">
        <v>0</v>
      </c>
      <c r="J45" s="408">
        <v>0</v>
      </c>
    </row>
    <row r="46" spans="1:10" s="50" customFormat="1" ht="56.25" customHeight="1" hidden="1">
      <c r="A46" s="293" t="s">
        <v>225</v>
      </c>
      <c r="B46" s="294" t="s">
        <v>498</v>
      </c>
      <c r="C46" s="295" t="s">
        <v>124</v>
      </c>
      <c r="D46" s="296" t="s">
        <v>129</v>
      </c>
      <c r="E46" s="297">
        <v>67</v>
      </c>
      <c r="F46" s="298">
        <v>3</v>
      </c>
      <c r="G46" s="296">
        <v>7134</v>
      </c>
      <c r="H46" s="299">
        <v>240</v>
      </c>
      <c r="I46" s="310">
        <v>0</v>
      </c>
      <c r="J46" s="408">
        <v>0</v>
      </c>
    </row>
    <row r="47" spans="1:10" s="50" customFormat="1" ht="56.25" customHeight="1" hidden="1">
      <c r="A47" s="293" t="s">
        <v>413</v>
      </c>
      <c r="B47" s="294" t="s">
        <v>169</v>
      </c>
      <c r="C47" s="295" t="s">
        <v>124</v>
      </c>
      <c r="D47" s="296" t="s">
        <v>129</v>
      </c>
      <c r="E47" s="297" t="s">
        <v>81</v>
      </c>
      <c r="F47" s="298" t="s">
        <v>122</v>
      </c>
      <c r="G47" s="296" t="s">
        <v>544</v>
      </c>
      <c r="H47" s="299"/>
      <c r="I47" s="310">
        <f>I48</f>
        <v>0</v>
      </c>
      <c r="J47" s="408"/>
    </row>
    <row r="48" spans="1:10" s="50" customFormat="1" ht="56.25" customHeight="1" hidden="1">
      <c r="A48" s="293" t="s">
        <v>226</v>
      </c>
      <c r="B48" s="294" t="s">
        <v>169</v>
      </c>
      <c r="C48" s="295" t="s">
        <v>124</v>
      </c>
      <c r="D48" s="296" t="s">
        <v>129</v>
      </c>
      <c r="E48" s="297" t="s">
        <v>81</v>
      </c>
      <c r="F48" s="298" t="s">
        <v>122</v>
      </c>
      <c r="G48" s="296" t="s">
        <v>544</v>
      </c>
      <c r="H48" s="299">
        <v>120</v>
      </c>
      <c r="I48" s="310">
        <v>0</v>
      </c>
      <c r="J48" s="408"/>
    </row>
    <row r="49" spans="1:10" s="50" customFormat="1" ht="24.75" customHeight="1">
      <c r="A49" s="293" t="s">
        <v>85</v>
      </c>
      <c r="B49" s="294" t="s">
        <v>169</v>
      </c>
      <c r="C49" s="295" t="s">
        <v>124</v>
      </c>
      <c r="D49" s="296" t="s">
        <v>129</v>
      </c>
      <c r="E49" s="297" t="s">
        <v>81</v>
      </c>
      <c r="F49" s="298" t="s">
        <v>122</v>
      </c>
      <c r="G49" s="296" t="s">
        <v>334</v>
      </c>
      <c r="H49" s="299">
        <v>850</v>
      </c>
      <c r="I49" s="310">
        <f>'Пр.3 '!L39</f>
        <v>28.1</v>
      </c>
      <c r="J49" s="408"/>
    </row>
    <row r="50" spans="1:11" s="46" customFormat="1" ht="57.75" customHeight="1">
      <c r="A50" s="303" t="s">
        <v>130</v>
      </c>
      <c r="B50" s="304" t="s">
        <v>169</v>
      </c>
      <c r="C50" s="279" t="s">
        <v>124</v>
      </c>
      <c r="D50" s="280" t="s">
        <v>131</v>
      </c>
      <c r="E50" s="281"/>
      <c r="F50" s="282"/>
      <c r="G50" s="280"/>
      <c r="H50" s="283"/>
      <c r="I50" s="284">
        <f>I51</f>
        <v>281</v>
      </c>
      <c r="J50" s="398">
        <f>J51</f>
        <v>0</v>
      </c>
      <c r="K50" s="168"/>
    </row>
    <row r="51" spans="1:10" s="46" customFormat="1" ht="39" customHeight="1">
      <c r="A51" s="292" t="s">
        <v>440</v>
      </c>
      <c r="B51" s="294" t="s">
        <v>169</v>
      </c>
      <c r="C51" s="311" t="s">
        <v>124</v>
      </c>
      <c r="D51" s="312" t="s">
        <v>131</v>
      </c>
      <c r="E51" s="313" t="s">
        <v>81</v>
      </c>
      <c r="F51" s="314" t="s">
        <v>180</v>
      </c>
      <c r="G51" s="312" t="s">
        <v>326</v>
      </c>
      <c r="H51" s="315"/>
      <c r="I51" s="291">
        <f>I52</f>
        <v>281</v>
      </c>
      <c r="J51" s="580">
        <f>J52</f>
        <v>0</v>
      </c>
    </row>
    <row r="52" spans="1:10" s="46" customFormat="1" ht="31.5">
      <c r="A52" s="292" t="s">
        <v>414</v>
      </c>
      <c r="B52" s="294" t="s">
        <v>169</v>
      </c>
      <c r="C52" s="257" t="s">
        <v>124</v>
      </c>
      <c r="D52" s="287" t="s">
        <v>131</v>
      </c>
      <c r="E52" s="288" t="s">
        <v>81</v>
      </c>
      <c r="F52" s="289" t="s">
        <v>122</v>
      </c>
      <c r="G52" s="287" t="s">
        <v>326</v>
      </c>
      <c r="H52" s="290"/>
      <c r="I52" s="307">
        <f>I54+I74</f>
        <v>281</v>
      </c>
      <c r="J52" s="580">
        <f>J54+J74</f>
        <v>0</v>
      </c>
    </row>
    <row r="53" spans="1:10" s="46" customFormat="1" ht="18.75">
      <c r="A53" s="301" t="s">
        <v>388</v>
      </c>
      <c r="B53" s="294" t="s">
        <v>169</v>
      </c>
      <c r="C53" s="295" t="s">
        <v>124</v>
      </c>
      <c r="D53" s="296" t="s">
        <v>131</v>
      </c>
      <c r="E53" s="297">
        <v>67</v>
      </c>
      <c r="F53" s="298">
        <v>3</v>
      </c>
      <c r="G53" s="296" t="s">
        <v>327</v>
      </c>
      <c r="H53" s="299"/>
      <c r="I53" s="300">
        <f>I54+I74</f>
        <v>281</v>
      </c>
      <c r="J53" s="580"/>
    </row>
    <row r="54" spans="1:10" s="50" customFormat="1" ht="50.25" customHeight="1">
      <c r="A54" s="301" t="s">
        <v>487</v>
      </c>
      <c r="B54" s="294" t="s">
        <v>169</v>
      </c>
      <c r="C54" s="295" t="s">
        <v>124</v>
      </c>
      <c r="D54" s="296" t="s">
        <v>131</v>
      </c>
      <c r="E54" s="297" t="s">
        <v>81</v>
      </c>
      <c r="F54" s="298" t="s">
        <v>122</v>
      </c>
      <c r="G54" s="296" t="s">
        <v>383</v>
      </c>
      <c r="H54" s="299"/>
      <c r="I54" s="300">
        <f>I55</f>
        <v>244</v>
      </c>
      <c r="J54" s="582">
        <f>J55</f>
        <v>0</v>
      </c>
    </row>
    <row r="55" spans="1:10" s="50" customFormat="1" ht="18.75">
      <c r="A55" s="301" t="s">
        <v>182</v>
      </c>
      <c r="B55" s="294" t="s">
        <v>169</v>
      </c>
      <c r="C55" s="295" t="s">
        <v>124</v>
      </c>
      <c r="D55" s="296" t="s">
        <v>131</v>
      </c>
      <c r="E55" s="297" t="s">
        <v>81</v>
      </c>
      <c r="F55" s="298" t="s">
        <v>122</v>
      </c>
      <c r="G55" s="296" t="s">
        <v>383</v>
      </c>
      <c r="H55" s="299">
        <v>540</v>
      </c>
      <c r="I55" s="300">
        <f>'Пр.3 '!L53</f>
        <v>244</v>
      </c>
      <c r="J55" s="582">
        <v>0</v>
      </c>
    </row>
    <row r="56" spans="1:10" s="46" customFormat="1" ht="56.25" customHeight="1" hidden="1">
      <c r="A56" s="301" t="s">
        <v>86</v>
      </c>
      <c r="B56" s="294" t="s">
        <v>169</v>
      </c>
      <c r="C56" s="295" t="s">
        <v>124</v>
      </c>
      <c r="D56" s="296" t="s">
        <v>131</v>
      </c>
      <c r="E56" s="297" t="s">
        <v>81</v>
      </c>
      <c r="F56" s="298" t="s">
        <v>122</v>
      </c>
      <c r="G56" s="296" t="s">
        <v>87</v>
      </c>
      <c r="H56" s="299"/>
      <c r="I56" s="300">
        <f>I57</f>
        <v>0</v>
      </c>
      <c r="J56" s="582">
        <f>J57</f>
        <v>0</v>
      </c>
    </row>
    <row r="57" spans="1:10" s="50" customFormat="1" ht="18.75" customHeight="1" hidden="1">
      <c r="A57" s="301" t="s">
        <v>182</v>
      </c>
      <c r="B57" s="294" t="s">
        <v>169</v>
      </c>
      <c r="C57" s="295" t="s">
        <v>124</v>
      </c>
      <c r="D57" s="296" t="s">
        <v>131</v>
      </c>
      <c r="E57" s="297" t="s">
        <v>81</v>
      </c>
      <c r="F57" s="298" t="s">
        <v>122</v>
      </c>
      <c r="G57" s="296" t="s">
        <v>87</v>
      </c>
      <c r="H57" s="299">
        <v>540</v>
      </c>
      <c r="I57" s="300">
        <v>0</v>
      </c>
      <c r="J57" s="582">
        <v>0</v>
      </c>
    </row>
    <row r="58" spans="1:10" s="46" customFormat="1" ht="37.5" customHeight="1" hidden="1">
      <c r="A58" s="285" t="s">
        <v>132</v>
      </c>
      <c r="B58" s="294" t="s">
        <v>169</v>
      </c>
      <c r="C58" s="257" t="s">
        <v>124</v>
      </c>
      <c r="D58" s="287" t="s">
        <v>133</v>
      </c>
      <c r="E58" s="288"/>
      <c r="F58" s="289"/>
      <c r="G58" s="287"/>
      <c r="H58" s="319"/>
      <c r="I58" s="291">
        <f aca="true" t="shared" si="0" ref="I58:J61">I59</f>
        <v>0</v>
      </c>
      <c r="J58" s="583">
        <f t="shared" si="0"/>
        <v>0</v>
      </c>
    </row>
    <row r="59" spans="1:10" s="46" customFormat="1" ht="37.5" customHeight="1" hidden="1">
      <c r="A59" s="320" t="s">
        <v>390</v>
      </c>
      <c r="B59" s="294" t="s">
        <v>169</v>
      </c>
      <c r="C59" s="257" t="s">
        <v>124</v>
      </c>
      <c r="D59" s="287" t="s">
        <v>133</v>
      </c>
      <c r="E59" s="288" t="s">
        <v>88</v>
      </c>
      <c r="F59" s="289" t="s">
        <v>180</v>
      </c>
      <c r="G59" s="287" t="s">
        <v>181</v>
      </c>
      <c r="H59" s="299"/>
      <c r="I59" s="291">
        <f t="shared" si="0"/>
        <v>0</v>
      </c>
      <c r="J59" s="580">
        <f t="shared" si="0"/>
        <v>0</v>
      </c>
    </row>
    <row r="60" spans="1:10" s="46" customFormat="1" ht="18.75" customHeight="1" hidden="1">
      <c r="A60" s="320" t="s">
        <v>388</v>
      </c>
      <c r="B60" s="294" t="s">
        <v>169</v>
      </c>
      <c r="C60" s="295" t="s">
        <v>124</v>
      </c>
      <c r="D60" s="296" t="s">
        <v>133</v>
      </c>
      <c r="E60" s="288" t="s">
        <v>88</v>
      </c>
      <c r="F60" s="289" t="s">
        <v>89</v>
      </c>
      <c r="G60" s="287" t="s">
        <v>181</v>
      </c>
      <c r="H60" s="299"/>
      <c r="I60" s="291">
        <f t="shared" si="0"/>
        <v>0</v>
      </c>
      <c r="J60" s="580">
        <f t="shared" si="0"/>
        <v>0</v>
      </c>
    </row>
    <row r="61" spans="1:10" s="46" customFormat="1" ht="75" customHeight="1" hidden="1">
      <c r="A61" s="293" t="s">
        <v>62</v>
      </c>
      <c r="B61" s="294" t="s">
        <v>169</v>
      </c>
      <c r="C61" s="295" t="s">
        <v>124</v>
      </c>
      <c r="D61" s="296" t="s">
        <v>133</v>
      </c>
      <c r="E61" s="297" t="s">
        <v>88</v>
      </c>
      <c r="F61" s="298" t="s">
        <v>89</v>
      </c>
      <c r="G61" s="296" t="s">
        <v>105</v>
      </c>
      <c r="H61" s="299"/>
      <c r="I61" s="300">
        <f t="shared" si="0"/>
        <v>0</v>
      </c>
      <c r="J61" s="581">
        <f t="shared" si="0"/>
        <v>0</v>
      </c>
    </row>
    <row r="62" spans="1:10" s="46" customFormat="1" ht="56.25" customHeight="1" hidden="1">
      <c r="A62" s="293" t="s">
        <v>210</v>
      </c>
      <c r="B62" s="294" t="s">
        <v>169</v>
      </c>
      <c r="C62" s="295" t="s">
        <v>124</v>
      </c>
      <c r="D62" s="296" t="s">
        <v>133</v>
      </c>
      <c r="E62" s="297" t="s">
        <v>88</v>
      </c>
      <c r="F62" s="298" t="s">
        <v>89</v>
      </c>
      <c r="G62" s="296" t="s">
        <v>105</v>
      </c>
      <c r="H62" s="299">
        <v>244</v>
      </c>
      <c r="I62" s="300">
        <v>0</v>
      </c>
      <c r="J62" s="581">
        <v>0</v>
      </c>
    </row>
    <row r="63" spans="1:10" s="46" customFormat="1" ht="18.75" customHeight="1" hidden="1">
      <c r="A63" s="285" t="s">
        <v>134</v>
      </c>
      <c r="B63" s="294" t="s">
        <v>169</v>
      </c>
      <c r="C63" s="257" t="s">
        <v>124</v>
      </c>
      <c r="D63" s="287" t="s">
        <v>135</v>
      </c>
      <c r="E63" s="288"/>
      <c r="F63" s="289"/>
      <c r="G63" s="287"/>
      <c r="H63" s="319"/>
      <c r="I63" s="291">
        <f aca="true" t="shared" si="1" ref="I63:J66">I64</f>
        <v>0</v>
      </c>
      <c r="J63" s="583">
        <f t="shared" si="1"/>
        <v>0</v>
      </c>
    </row>
    <row r="64" spans="1:10" s="46" customFormat="1" ht="37.5" customHeight="1" hidden="1">
      <c r="A64" s="320" t="s">
        <v>391</v>
      </c>
      <c r="B64" s="294" t="s">
        <v>169</v>
      </c>
      <c r="C64" s="257" t="s">
        <v>124</v>
      </c>
      <c r="D64" s="287" t="s">
        <v>135</v>
      </c>
      <c r="E64" s="288" t="s">
        <v>88</v>
      </c>
      <c r="F64" s="289" t="s">
        <v>180</v>
      </c>
      <c r="G64" s="287" t="s">
        <v>181</v>
      </c>
      <c r="H64" s="299"/>
      <c r="I64" s="291">
        <f t="shared" si="1"/>
        <v>0</v>
      </c>
      <c r="J64" s="580">
        <f t="shared" si="1"/>
        <v>0</v>
      </c>
    </row>
    <row r="65" spans="1:10" s="46" customFormat="1" ht="18.75" customHeight="1" hidden="1">
      <c r="A65" s="320" t="s">
        <v>388</v>
      </c>
      <c r="B65" s="294" t="s">
        <v>169</v>
      </c>
      <c r="C65" s="257" t="s">
        <v>124</v>
      </c>
      <c r="D65" s="287" t="s">
        <v>135</v>
      </c>
      <c r="E65" s="288" t="s">
        <v>88</v>
      </c>
      <c r="F65" s="289" t="s">
        <v>89</v>
      </c>
      <c r="G65" s="287" t="s">
        <v>181</v>
      </c>
      <c r="H65" s="290"/>
      <c r="I65" s="291">
        <f t="shared" si="1"/>
        <v>0</v>
      </c>
      <c r="J65" s="580">
        <f t="shared" si="1"/>
        <v>0</v>
      </c>
    </row>
    <row r="66" spans="1:10" s="46" customFormat="1" ht="93.75" customHeight="1" hidden="1">
      <c r="A66" s="293" t="s">
        <v>63</v>
      </c>
      <c r="B66" s="294" t="s">
        <v>169</v>
      </c>
      <c r="C66" s="295" t="s">
        <v>124</v>
      </c>
      <c r="D66" s="296" t="s">
        <v>135</v>
      </c>
      <c r="E66" s="297" t="s">
        <v>88</v>
      </c>
      <c r="F66" s="298" t="s">
        <v>89</v>
      </c>
      <c r="G66" s="296" t="s">
        <v>90</v>
      </c>
      <c r="H66" s="299"/>
      <c r="I66" s="300">
        <f t="shared" si="1"/>
        <v>0</v>
      </c>
      <c r="J66" s="581">
        <f t="shared" si="1"/>
        <v>0</v>
      </c>
    </row>
    <row r="67" spans="1:10" s="46" customFormat="1" ht="18.75" customHeight="1" hidden="1">
      <c r="A67" s="293" t="s">
        <v>182</v>
      </c>
      <c r="B67" s="294" t="s">
        <v>169</v>
      </c>
      <c r="C67" s="295" t="s">
        <v>124</v>
      </c>
      <c r="D67" s="296" t="s">
        <v>135</v>
      </c>
      <c r="E67" s="297" t="s">
        <v>88</v>
      </c>
      <c r="F67" s="298" t="s">
        <v>89</v>
      </c>
      <c r="G67" s="296" t="s">
        <v>90</v>
      </c>
      <c r="H67" s="299">
        <v>540</v>
      </c>
      <c r="I67" s="300">
        <v>0</v>
      </c>
      <c r="J67" s="581">
        <v>0</v>
      </c>
    </row>
    <row r="68" spans="1:10" s="46" customFormat="1" ht="18.75" customHeight="1" hidden="1">
      <c r="A68" s="285" t="s">
        <v>134</v>
      </c>
      <c r="B68" s="294" t="s">
        <v>169</v>
      </c>
      <c r="C68" s="257" t="s">
        <v>124</v>
      </c>
      <c r="D68" s="287" t="s">
        <v>135</v>
      </c>
      <c r="E68" s="288"/>
      <c r="F68" s="289"/>
      <c r="G68" s="287"/>
      <c r="H68" s="319"/>
      <c r="I68" s="291">
        <f aca="true" t="shared" si="2" ref="I68:J71">I69</f>
        <v>0</v>
      </c>
      <c r="J68" s="583">
        <f t="shared" si="2"/>
        <v>0</v>
      </c>
    </row>
    <row r="69" spans="1:10" s="46" customFormat="1" ht="37.5" customHeight="1" hidden="1">
      <c r="A69" s="320" t="s">
        <v>392</v>
      </c>
      <c r="B69" s="294" t="s">
        <v>169</v>
      </c>
      <c r="C69" s="257" t="s">
        <v>124</v>
      </c>
      <c r="D69" s="287" t="s">
        <v>135</v>
      </c>
      <c r="E69" s="288" t="s">
        <v>88</v>
      </c>
      <c r="F69" s="289" t="s">
        <v>180</v>
      </c>
      <c r="G69" s="287" t="s">
        <v>181</v>
      </c>
      <c r="H69" s="299"/>
      <c r="I69" s="291">
        <f t="shared" si="2"/>
        <v>0</v>
      </c>
      <c r="J69" s="580">
        <f t="shared" si="2"/>
        <v>0</v>
      </c>
    </row>
    <row r="70" spans="1:10" s="46" customFormat="1" ht="18.75" customHeight="1" hidden="1">
      <c r="A70" s="320" t="s">
        <v>388</v>
      </c>
      <c r="B70" s="294" t="s">
        <v>169</v>
      </c>
      <c r="C70" s="295" t="s">
        <v>124</v>
      </c>
      <c r="D70" s="296" t="s">
        <v>135</v>
      </c>
      <c r="E70" s="288" t="s">
        <v>88</v>
      </c>
      <c r="F70" s="289" t="s">
        <v>89</v>
      </c>
      <c r="G70" s="287" t="s">
        <v>181</v>
      </c>
      <c r="H70" s="299"/>
      <c r="I70" s="291">
        <f t="shared" si="2"/>
        <v>0</v>
      </c>
      <c r="J70" s="580">
        <f t="shared" si="2"/>
        <v>0</v>
      </c>
    </row>
    <row r="71" spans="1:10" s="46" customFormat="1" ht="75" customHeight="1" hidden="1">
      <c r="A71" s="293" t="s">
        <v>220</v>
      </c>
      <c r="B71" s="294" t="s">
        <v>169</v>
      </c>
      <c r="C71" s="295" t="s">
        <v>124</v>
      </c>
      <c r="D71" s="296" t="s">
        <v>135</v>
      </c>
      <c r="E71" s="297" t="s">
        <v>88</v>
      </c>
      <c r="F71" s="298" t="s">
        <v>89</v>
      </c>
      <c r="G71" s="296" t="s">
        <v>84</v>
      </c>
      <c r="H71" s="299"/>
      <c r="I71" s="300">
        <f t="shared" si="2"/>
        <v>0</v>
      </c>
      <c r="J71" s="581">
        <f>J72</f>
        <v>0</v>
      </c>
    </row>
    <row r="72" spans="1:10" s="46" customFormat="1" ht="18.75" customHeight="1" hidden="1">
      <c r="A72" s="293" t="s">
        <v>219</v>
      </c>
      <c r="B72" s="294" t="s">
        <v>169</v>
      </c>
      <c r="C72" s="295" t="s">
        <v>124</v>
      </c>
      <c r="D72" s="296" t="s">
        <v>135</v>
      </c>
      <c r="E72" s="297" t="s">
        <v>88</v>
      </c>
      <c r="F72" s="298" t="s">
        <v>89</v>
      </c>
      <c r="G72" s="296" t="s">
        <v>84</v>
      </c>
      <c r="H72" s="299">
        <v>870</v>
      </c>
      <c r="I72" s="300">
        <v>0</v>
      </c>
      <c r="J72" s="581">
        <v>0</v>
      </c>
    </row>
    <row r="73" spans="1:10" s="46" customFormat="1" ht="18.75" customHeight="1" hidden="1">
      <c r="A73" s="301" t="s">
        <v>182</v>
      </c>
      <c r="B73" s="294" t="s">
        <v>169</v>
      </c>
      <c r="C73" s="295" t="s">
        <v>124</v>
      </c>
      <c r="D73" s="296" t="s">
        <v>131</v>
      </c>
      <c r="E73" s="297" t="s">
        <v>81</v>
      </c>
      <c r="F73" s="298" t="s">
        <v>122</v>
      </c>
      <c r="G73" s="296" t="s">
        <v>327</v>
      </c>
      <c r="H73" s="299"/>
      <c r="I73" s="300"/>
      <c r="J73" s="581"/>
    </row>
    <row r="74" spans="1:10" s="46" customFormat="1" ht="71.25" customHeight="1">
      <c r="A74" s="301" t="s">
        <v>486</v>
      </c>
      <c r="B74" s="294" t="s">
        <v>169</v>
      </c>
      <c r="C74" s="295" t="s">
        <v>124</v>
      </c>
      <c r="D74" s="296" t="s">
        <v>131</v>
      </c>
      <c r="E74" s="297" t="s">
        <v>81</v>
      </c>
      <c r="F74" s="298" t="s">
        <v>122</v>
      </c>
      <c r="G74" s="296" t="s">
        <v>422</v>
      </c>
      <c r="H74" s="299"/>
      <c r="I74" s="300">
        <f>I75</f>
        <v>37</v>
      </c>
      <c r="J74" s="582">
        <f>J75</f>
        <v>0</v>
      </c>
    </row>
    <row r="75" spans="1:10" s="46" customFormat="1" ht="18.75">
      <c r="A75" s="301" t="s">
        <v>182</v>
      </c>
      <c r="B75" s="294" t="s">
        <v>169</v>
      </c>
      <c r="C75" s="295" t="s">
        <v>124</v>
      </c>
      <c r="D75" s="296" t="s">
        <v>131</v>
      </c>
      <c r="E75" s="297" t="s">
        <v>81</v>
      </c>
      <c r="F75" s="298" t="s">
        <v>122</v>
      </c>
      <c r="G75" s="296" t="s">
        <v>422</v>
      </c>
      <c r="H75" s="299">
        <v>540</v>
      </c>
      <c r="I75" s="300">
        <f>'Пр.3 '!L73</f>
        <v>37</v>
      </c>
      <c r="J75" s="582">
        <v>0</v>
      </c>
    </row>
    <row r="76" spans="1:10" s="46" customFormat="1" ht="18.75">
      <c r="A76" s="303" t="s">
        <v>134</v>
      </c>
      <c r="B76" s="304" t="s">
        <v>169</v>
      </c>
      <c r="C76" s="279" t="s">
        <v>124</v>
      </c>
      <c r="D76" s="280" t="s">
        <v>135</v>
      </c>
      <c r="E76" s="281"/>
      <c r="F76" s="282"/>
      <c r="G76" s="280"/>
      <c r="H76" s="339"/>
      <c r="I76" s="284">
        <f>I77</f>
        <v>15</v>
      </c>
      <c r="J76" s="582"/>
    </row>
    <row r="77" spans="1:10" s="46" customFormat="1" ht="31.5">
      <c r="A77" s="292" t="s">
        <v>393</v>
      </c>
      <c r="B77" s="286" t="s">
        <v>169</v>
      </c>
      <c r="C77" s="311" t="s">
        <v>124</v>
      </c>
      <c r="D77" s="312" t="s">
        <v>135</v>
      </c>
      <c r="E77" s="313" t="s">
        <v>88</v>
      </c>
      <c r="F77" s="314" t="s">
        <v>180</v>
      </c>
      <c r="G77" s="312" t="s">
        <v>326</v>
      </c>
      <c r="H77" s="315"/>
      <c r="I77" s="291">
        <f>I78</f>
        <v>15</v>
      </c>
      <c r="J77" s="582"/>
    </row>
    <row r="78" spans="1:10" s="46" customFormat="1" ht="18.75">
      <c r="A78" s="292" t="s">
        <v>388</v>
      </c>
      <c r="B78" s="286" t="s">
        <v>169</v>
      </c>
      <c r="C78" s="311" t="s">
        <v>124</v>
      </c>
      <c r="D78" s="312" t="s">
        <v>135</v>
      </c>
      <c r="E78" s="313" t="s">
        <v>88</v>
      </c>
      <c r="F78" s="314" t="s">
        <v>89</v>
      </c>
      <c r="G78" s="312" t="s">
        <v>326</v>
      </c>
      <c r="H78" s="315"/>
      <c r="I78" s="291">
        <f>I79</f>
        <v>15</v>
      </c>
      <c r="J78" s="582"/>
    </row>
    <row r="79" spans="1:10" s="46" customFormat="1" ht="37.5" customHeight="1">
      <c r="A79" s="301" t="s">
        <v>565</v>
      </c>
      <c r="B79" s="294" t="s">
        <v>169</v>
      </c>
      <c r="C79" s="295" t="s">
        <v>124</v>
      </c>
      <c r="D79" s="296" t="s">
        <v>135</v>
      </c>
      <c r="E79" s="297" t="s">
        <v>88</v>
      </c>
      <c r="F79" s="298" t="s">
        <v>89</v>
      </c>
      <c r="G79" s="316" t="s">
        <v>578</v>
      </c>
      <c r="H79" s="299"/>
      <c r="I79" s="300">
        <f>I80</f>
        <v>15</v>
      </c>
      <c r="J79" s="582"/>
    </row>
    <row r="80" spans="1:10" s="46" customFormat="1" ht="18.75">
      <c r="A80" s="301" t="s">
        <v>219</v>
      </c>
      <c r="B80" s="294" t="s">
        <v>169</v>
      </c>
      <c r="C80" s="295" t="s">
        <v>124</v>
      </c>
      <c r="D80" s="296" t="s">
        <v>135</v>
      </c>
      <c r="E80" s="297" t="s">
        <v>88</v>
      </c>
      <c r="F80" s="298" t="s">
        <v>89</v>
      </c>
      <c r="G80" s="316" t="s">
        <v>578</v>
      </c>
      <c r="H80" s="299">
        <v>870</v>
      </c>
      <c r="I80" s="300">
        <f>'Пр.3 '!L80</f>
        <v>15</v>
      </c>
      <c r="J80" s="582"/>
    </row>
    <row r="81" spans="1:14" s="46" customFormat="1" ht="18.75">
      <c r="A81" s="303" t="s">
        <v>136</v>
      </c>
      <c r="B81" s="318" t="s">
        <v>169</v>
      </c>
      <c r="C81" s="279" t="s">
        <v>124</v>
      </c>
      <c r="D81" s="280">
        <v>13</v>
      </c>
      <c r="E81" s="281"/>
      <c r="F81" s="282"/>
      <c r="G81" s="280"/>
      <c r="H81" s="283"/>
      <c r="I81" s="284">
        <f>I110+I101+I106+I116</f>
        <v>1056</v>
      </c>
      <c r="J81" s="398">
        <f>J82+J88+J93+J97+J101+J116</f>
        <v>80</v>
      </c>
      <c r="N81" s="171"/>
    </row>
    <row r="82" spans="1:10" s="53" customFormat="1" ht="75" customHeight="1" hidden="1">
      <c r="A82" s="305" t="s">
        <v>106</v>
      </c>
      <c r="B82" s="294" t="s">
        <v>169</v>
      </c>
      <c r="C82" s="257" t="s">
        <v>124</v>
      </c>
      <c r="D82" s="287">
        <v>13</v>
      </c>
      <c r="E82" s="288" t="s">
        <v>124</v>
      </c>
      <c r="F82" s="289" t="s">
        <v>180</v>
      </c>
      <c r="G82" s="287" t="s">
        <v>181</v>
      </c>
      <c r="H82" s="321"/>
      <c r="I82" s="307">
        <f>I83</f>
        <v>0</v>
      </c>
      <c r="J82" s="414">
        <f>J83</f>
        <v>0</v>
      </c>
    </row>
    <row r="83" spans="1:10" s="46" customFormat="1" ht="56.25" customHeight="1" hidden="1">
      <c r="A83" s="305" t="s">
        <v>107</v>
      </c>
      <c r="B83" s="294" t="s">
        <v>169</v>
      </c>
      <c r="C83" s="257" t="s">
        <v>124</v>
      </c>
      <c r="D83" s="287">
        <v>13</v>
      </c>
      <c r="E83" s="288" t="s">
        <v>124</v>
      </c>
      <c r="F83" s="289" t="s">
        <v>120</v>
      </c>
      <c r="G83" s="287" t="s">
        <v>181</v>
      </c>
      <c r="H83" s="290"/>
      <c r="I83" s="307">
        <f>I84+I86</f>
        <v>0</v>
      </c>
      <c r="J83" s="414">
        <f>J84+J86</f>
        <v>0</v>
      </c>
    </row>
    <row r="84" spans="1:10" s="54" customFormat="1" ht="56.25" customHeight="1" hidden="1">
      <c r="A84" s="322" t="s">
        <v>108</v>
      </c>
      <c r="B84" s="294" t="s">
        <v>169</v>
      </c>
      <c r="C84" s="295" t="s">
        <v>124</v>
      </c>
      <c r="D84" s="296">
        <v>13</v>
      </c>
      <c r="E84" s="297" t="s">
        <v>124</v>
      </c>
      <c r="F84" s="298" t="s">
        <v>120</v>
      </c>
      <c r="G84" s="296" t="s">
        <v>109</v>
      </c>
      <c r="H84" s="321"/>
      <c r="I84" s="310">
        <f>I85</f>
        <v>0</v>
      </c>
      <c r="J84" s="408">
        <f>J85</f>
        <v>0</v>
      </c>
    </row>
    <row r="85" spans="1:10" s="54" customFormat="1" ht="56.25" customHeight="1" hidden="1">
      <c r="A85" s="293" t="s">
        <v>210</v>
      </c>
      <c r="B85" s="294" t="s">
        <v>169</v>
      </c>
      <c r="C85" s="295" t="s">
        <v>124</v>
      </c>
      <c r="D85" s="296">
        <v>13</v>
      </c>
      <c r="E85" s="297" t="s">
        <v>124</v>
      </c>
      <c r="F85" s="298" t="s">
        <v>120</v>
      </c>
      <c r="G85" s="296" t="s">
        <v>109</v>
      </c>
      <c r="H85" s="299">
        <v>244</v>
      </c>
      <c r="I85" s="310">
        <v>0</v>
      </c>
      <c r="J85" s="408">
        <v>0</v>
      </c>
    </row>
    <row r="86" spans="1:10" s="54" customFormat="1" ht="225" customHeight="1" hidden="1">
      <c r="A86" s="308" t="s">
        <v>72</v>
      </c>
      <c r="B86" s="294" t="s">
        <v>169</v>
      </c>
      <c r="C86" s="295" t="s">
        <v>124</v>
      </c>
      <c r="D86" s="296">
        <v>13</v>
      </c>
      <c r="E86" s="297" t="s">
        <v>146</v>
      </c>
      <c r="F86" s="298" t="s">
        <v>178</v>
      </c>
      <c r="G86" s="296" t="s">
        <v>73</v>
      </c>
      <c r="H86" s="321"/>
      <c r="I86" s="310">
        <f>I87</f>
        <v>0</v>
      </c>
      <c r="J86" s="408">
        <f>J87</f>
        <v>0</v>
      </c>
    </row>
    <row r="87" spans="1:10" s="54" customFormat="1" ht="18.75" customHeight="1" hidden="1">
      <c r="A87" s="293" t="s">
        <v>182</v>
      </c>
      <c r="B87" s="294" t="s">
        <v>169</v>
      </c>
      <c r="C87" s="295" t="s">
        <v>124</v>
      </c>
      <c r="D87" s="296">
        <v>13</v>
      </c>
      <c r="E87" s="297" t="s">
        <v>146</v>
      </c>
      <c r="F87" s="298" t="s">
        <v>178</v>
      </c>
      <c r="G87" s="296" t="s">
        <v>73</v>
      </c>
      <c r="H87" s="299" t="s">
        <v>183</v>
      </c>
      <c r="I87" s="310">
        <v>0</v>
      </c>
      <c r="J87" s="408">
        <v>0</v>
      </c>
    </row>
    <row r="88" spans="1:11" s="46" customFormat="1" ht="63.75" customHeight="1" hidden="1">
      <c r="A88" s="305" t="s">
        <v>25</v>
      </c>
      <c r="B88" s="294" t="s">
        <v>169</v>
      </c>
      <c r="C88" s="257" t="s">
        <v>124</v>
      </c>
      <c r="D88" s="287">
        <v>13</v>
      </c>
      <c r="E88" s="288" t="s">
        <v>131</v>
      </c>
      <c r="F88" s="289" t="s">
        <v>180</v>
      </c>
      <c r="G88" s="287" t="s">
        <v>326</v>
      </c>
      <c r="H88" s="321"/>
      <c r="I88" s="307">
        <f aca="true" t="shared" si="3" ref="I88:J91">I89</f>
        <v>0</v>
      </c>
      <c r="J88" s="414">
        <f t="shared" si="3"/>
        <v>0</v>
      </c>
      <c r="K88" s="143" t="s">
        <v>352</v>
      </c>
    </row>
    <row r="89" spans="1:10" s="46" customFormat="1" ht="56.25" customHeight="1" hidden="1">
      <c r="A89" s="305" t="s">
        <v>110</v>
      </c>
      <c r="B89" s="294" t="s">
        <v>169</v>
      </c>
      <c r="C89" s="257" t="s">
        <v>124</v>
      </c>
      <c r="D89" s="287">
        <v>13</v>
      </c>
      <c r="E89" s="288" t="s">
        <v>131</v>
      </c>
      <c r="F89" s="289" t="s">
        <v>120</v>
      </c>
      <c r="G89" s="287" t="s">
        <v>326</v>
      </c>
      <c r="H89" s="290"/>
      <c r="I89" s="307">
        <f>I91</f>
        <v>0</v>
      </c>
      <c r="J89" s="414">
        <f>J91</f>
        <v>0</v>
      </c>
    </row>
    <row r="90" spans="1:10" s="46" customFormat="1" ht="37.5" customHeight="1" hidden="1">
      <c r="A90" s="323" t="s">
        <v>349</v>
      </c>
      <c r="B90" s="294" t="s">
        <v>169</v>
      </c>
      <c r="C90" s="257" t="s">
        <v>124</v>
      </c>
      <c r="D90" s="287">
        <v>13</v>
      </c>
      <c r="E90" s="288"/>
      <c r="F90" s="289"/>
      <c r="G90" s="287" t="s">
        <v>327</v>
      </c>
      <c r="H90" s="290"/>
      <c r="I90" s="307">
        <f>I91</f>
        <v>0</v>
      </c>
      <c r="J90" s="414"/>
    </row>
    <row r="91" spans="1:10" s="50" customFormat="1" ht="58.5" customHeight="1" hidden="1">
      <c r="A91" s="322" t="s">
        <v>111</v>
      </c>
      <c r="B91" s="294" t="s">
        <v>169</v>
      </c>
      <c r="C91" s="295" t="s">
        <v>124</v>
      </c>
      <c r="D91" s="296">
        <v>13</v>
      </c>
      <c r="E91" s="297" t="s">
        <v>131</v>
      </c>
      <c r="F91" s="298" t="s">
        <v>120</v>
      </c>
      <c r="G91" s="296" t="s">
        <v>334</v>
      </c>
      <c r="H91" s="321"/>
      <c r="I91" s="310">
        <f t="shared" si="3"/>
        <v>0</v>
      </c>
      <c r="J91" s="408">
        <f t="shared" si="3"/>
        <v>0</v>
      </c>
    </row>
    <row r="92" spans="1:10" s="50" customFormat="1" ht="56.25" customHeight="1" hidden="1">
      <c r="A92" s="293" t="s">
        <v>225</v>
      </c>
      <c r="B92" s="294" t="s">
        <v>169</v>
      </c>
      <c r="C92" s="295" t="s">
        <v>124</v>
      </c>
      <c r="D92" s="296">
        <v>13</v>
      </c>
      <c r="E92" s="297" t="s">
        <v>131</v>
      </c>
      <c r="F92" s="298" t="s">
        <v>120</v>
      </c>
      <c r="G92" s="296" t="s">
        <v>334</v>
      </c>
      <c r="H92" s="299">
        <v>240</v>
      </c>
      <c r="I92" s="310">
        <v>0</v>
      </c>
      <c r="J92" s="408">
        <v>0</v>
      </c>
    </row>
    <row r="93" spans="1:10" s="50" customFormat="1" ht="59.25" customHeight="1" hidden="1">
      <c r="A93" s="305" t="s">
        <v>26</v>
      </c>
      <c r="B93" s="294" t="s">
        <v>169</v>
      </c>
      <c r="C93" s="257" t="s">
        <v>124</v>
      </c>
      <c r="D93" s="287">
        <v>13</v>
      </c>
      <c r="E93" s="288" t="s">
        <v>133</v>
      </c>
      <c r="F93" s="289" t="s">
        <v>180</v>
      </c>
      <c r="G93" s="287" t="s">
        <v>181</v>
      </c>
      <c r="H93" s="321"/>
      <c r="I93" s="307">
        <f aca="true" t="shared" si="4" ref="I93:J95">I94</f>
        <v>0</v>
      </c>
      <c r="J93" s="414">
        <f t="shared" si="4"/>
        <v>0</v>
      </c>
    </row>
    <row r="94" spans="1:10" s="50" customFormat="1" ht="56.25" customHeight="1" hidden="1">
      <c r="A94" s="305" t="s">
        <v>112</v>
      </c>
      <c r="B94" s="294" t="s">
        <v>169</v>
      </c>
      <c r="C94" s="257" t="s">
        <v>124</v>
      </c>
      <c r="D94" s="287">
        <v>13</v>
      </c>
      <c r="E94" s="288" t="s">
        <v>133</v>
      </c>
      <c r="F94" s="289" t="s">
        <v>120</v>
      </c>
      <c r="G94" s="287" t="s">
        <v>181</v>
      </c>
      <c r="H94" s="290"/>
      <c r="I94" s="307">
        <f t="shared" si="4"/>
        <v>0</v>
      </c>
      <c r="J94" s="414">
        <f t="shared" si="4"/>
        <v>0</v>
      </c>
    </row>
    <row r="95" spans="1:10" s="50" customFormat="1" ht="81" customHeight="1" hidden="1">
      <c r="A95" s="322" t="s">
        <v>113</v>
      </c>
      <c r="B95" s="294" t="s">
        <v>169</v>
      </c>
      <c r="C95" s="295" t="s">
        <v>124</v>
      </c>
      <c r="D95" s="296">
        <v>13</v>
      </c>
      <c r="E95" s="297" t="s">
        <v>133</v>
      </c>
      <c r="F95" s="298" t="s">
        <v>120</v>
      </c>
      <c r="G95" s="296" t="s">
        <v>75</v>
      </c>
      <c r="H95" s="321"/>
      <c r="I95" s="310">
        <f t="shared" si="4"/>
        <v>0</v>
      </c>
      <c r="J95" s="408">
        <f t="shared" si="4"/>
        <v>0</v>
      </c>
    </row>
    <row r="96" spans="1:10" s="50" customFormat="1" ht="56.25" customHeight="1" hidden="1">
      <c r="A96" s="293" t="s">
        <v>225</v>
      </c>
      <c r="B96" s="294" t="s">
        <v>169</v>
      </c>
      <c r="C96" s="295" t="s">
        <v>124</v>
      </c>
      <c r="D96" s="296">
        <v>13</v>
      </c>
      <c r="E96" s="297" t="s">
        <v>133</v>
      </c>
      <c r="F96" s="298" t="s">
        <v>120</v>
      </c>
      <c r="G96" s="296" t="s">
        <v>75</v>
      </c>
      <c r="H96" s="299">
        <v>240</v>
      </c>
      <c r="I96" s="310">
        <v>0</v>
      </c>
      <c r="J96" s="408">
        <v>0</v>
      </c>
    </row>
    <row r="97" spans="1:10" s="50" customFormat="1" ht="81.75" customHeight="1" hidden="1">
      <c r="A97" s="305" t="s">
        <v>573</v>
      </c>
      <c r="B97" s="294" t="s">
        <v>169</v>
      </c>
      <c r="C97" s="257" t="s">
        <v>124</v>
      </c>
      <c r="D97" s="287">
        <v>13</v>
      </c>
      <c r="E97" s="288" t="s">
        <v>146</v>
      </c>
      <c r="F97" s="289" t="s">
        <v>180</v>
      </c>
      <c r="G97" s="287" t="s">
        <v>181</v>
      </c>
      <c r="H97" s="321"/>
      <c r="I97" s="307">
        <f aca="true" t="shared" si="5" ref="I97:J99">I98</f>
        <v>0</v>
      </c>
      <c r="J97" s="414">
        <f t="shared" si="5"/>
        <v>0</v>
      </c>
    </row>
    <row r="98" spans="1:10" s="50" customFormat="1" ht="75" customHeight="1" hidden="1">
      <c r="A98" s="305" t="s">
        <v>114</v>
      </c>
      <c r="B98" s="294" t="s">
        <v>169</v>
      </c>
      <c r="C98" s="257" t="s">
        <v>124</v>
      </c>
      <c r="D98" s="287">
        <v>13</v>
      </c>
      <c r="E98" s="288" t="s">
        <v>146</v>
      </c>
      <c r="F98" s="289" t="s">
        <v>120</v>
      </c>
      <c r="G98" s="287" t="s">
        <v>181</v>
      </c>
      <c r="H98" s="290"/>
      <c r="I98" s="307">
        <f t="shared" si="5"/>
        <v>0</v>
      </c>
      <c r="J98" s="414">
        <f t="shared" si="5"/>
        <v>0</v>
      </c>
    </row>
    <row r="99" spans="1:10" s="50" customFormat="1" ht="93.75" customHeight="1" hidden="1">
      <c r="A99" s="322" t="s">
        <v>115</v>
      </c>
      <c r="B99" s="294" t="s">
        <v>169</v>
      </c>
      <c r="C99" s="295" t="s">
        <v>124</v>
      </c>
      <c r="D99" s="296">
        <v>13</v>
      </c>
      <c r="E99" s="297" t="s">
        <v>146</v>
      </c>
      <c r="F99" s="298" t="s">
        <v>120</v>
      </c>
      <c r="G99" s="296" t="s">
        <v>209</v>
      </c>
      <c r="H99" s="321"/>
      <c r="I99" s="310">
        <f t="shared" si="5"/>
        <v>0</v>
      </c>
      <c r="J99" s="408">
        <f t="shared" si="5"/>
        <v>0</v>
      </c>
    </row>
    <row r="100" spans="1:10" s="50" customFormat="1" ht="56.25" customHeight="1" hidden="1">
      <c r="A100" s="293" t="s">
        <v>225</v>
      </c>
      <c r="B100" s="294" t="s">
        <v>169</v>
      </c>
      <c r="C100" s="295" t="s">
        <v>124</v>
      </c>
      <c r="D100" s="296">
        <v>13</v>
      </c>
      <c r="E100" s="297" t="s">
        <v>146</v>
      </c>
      <c r="F100" s="298" t="s">
        <v>120</v>
      </c>
      <c r="G100" s="296" t="s">
        <v>209</v>
      </c>
      <c r="H100" s="299">
        <v>240</v>
      </c>
      <c r="I100" s="310">
        <v>0</v>
      </c>
      <c r="J100" s="408">
        <v>0</v>
      </c>
    </row>
    <row r="101" spans="1:10" s="50" customFormat="1" ht="68.25" customHeight="1">
      <c r="A101" s="324" t="s">
        <v>406</v>
      </c>
      <c r="B101" s="294" t="s">
        <v>169</v>
      </c>
      <c r="C101" s="311" t="s">
        <v>124</v>
      </c>
      <c r="D101" s="312">
        <v>13</v>
      </c>
      <c r="E101" s="313" t="s">
        <v>139</v>
      </c>
      <c r="F101" s="314" t="s">
        <v>180</v>
      </c>
      <c r="G101" s="312" t="s">
        <v>326</v>
      </c>
      <c r="H101" s="325"/>
      <c r="I101" s="291">
        <f>I103</f>
        <v>30</v>
      </c>
      <c r="J101" s="580">
        <f>J102</f>
        <v>20</v>
      </c>
    </row>
    <row r="102" spans="1:10" s="50" customFormat="1" ht="39" customHeight="1" hidden="1">
      <c r="A102" s="305"/>
      <c r="B102" s="294" t="s">
        <v>169</v>
      </c>
      <c r="C102" s="257" t="s">
        <v>124</v>
      </c>
      <c r="D102" s="287">
        <v>13</v>
      </c>
      <c r="E102" s="288" t="s">
        <v>139</v>
      </c>
      <c r="F102" s="289" t="s">
        <v>180</v>
      </c>
      <c r="G102" s="287" t="s">
        <v>326</v>
      </c>
      <c r="H102" s="290"/>
      <c r="I102" s="326"/>
      <c r="J102" s="580">
        <f>J104</f>
        <v>20</v>
      </c>
    </row>
    <row r="103" spans="1:10" s="50" customFormat="1" ht="42" customHeight="1">
      <c r="A103" s="323" t="s">
        <v>452</v>
      </c>
      <c r="B103" s="294" t="s">
        <v>169</v>
      </c>
      <c r="C103" s="257" t="s">
        <v>124</v>
      </c>
      <c r="D103" s="287">
        <v>13</v>
      </c>
      <c r="E103" s="288" t="s">
        <v>139</v>
      </c>
      <c r="F103" s="289" t="s">
        <v>180</v>
      </c>
      <c r="G103" s="287" t="s">
        <v>327</v>
      </c>
      <c r="H103" s="290"/>
      <c r="I103" s="291">
        <f>I104</f>
        <v>30</v>
      </c>
      <c r="J103" s="580"/>
    </row>
    <row r="104" spans="1:10" s="50" customFormat="1" ht="47.25" customHeight="1">
      <c r="A104" s="322" t="s">
        <v>376</v>
      </c>
      <c r="B104" s="294" t="s">
        <v>169</v>
      </c>
      <c r="C104" s="295" t="s">
        <v>124</v>
      </c>
      <c r="D104" s="296">
        <v>13</v>
      </c>
      <c r="E104" s="297" t="s">
        <v>139</v>
      </c>
      <c r="F104" s="298" t="s">
        <v>180</v>
      </c>
      <c r="G104" s="296" t="s">
        <v>479</v>
      </c>
      <c r="H104" s="321"/>
      <c r="I104" s="300">
        <f>I105</f>
        <v>30</v>
      </c>
      <c r="J104" s="581">
        <f>J105</f>
        <v>20</v>
      </c>
    </row>
    <row r="105" spans="1:10" s="50" customFormat="1" ht="31.5">
      <c r="A105" s="293" t="s">
        <v>225</v>
      </c>
      <c r="B105" s="294" t="s">
        <v>169</v>
      </c>
      <c r="C105" s="295" t="s">
        <v>124</v>
      </c>
      <c r="D105" s="296">
        <v>13</v>
      </c>
      <c r="E105" s="297" t="s">
        <v>139</v>
      </c>
      <c r="F105" s="298" t="s">
        <v>180</v>
      </c>
      <c r="G105" s="296" t="s">
        <v>479</v>
      </c>
      <c r="H105" s="299">
        <v>240</v>
      </c>
      <c r="I105" s="300">
        <f>'Пр.3 '!L105</f>
        <v>30</v>
      </c>
      <c r="J105" s="581">
        <v>20</v>
      </c>
    </row>
    <row r="106" spans="1:10" s="50" customFormat="1" ht="79.5" customHeight="1">
      <c r="A106" s="320" t="s">
        <v>516</v>
      </c>
      <c r="B106" s="255" t="s">
        <v>169</v>
      </c>
      <c r="C106" s="257" t="s">
        <v>124</v>
      </c>
      <c r="D106" s="287" t="s">
        <v>74</v>
      </c>
      <c r="E106" s="288" t="s">
        <v>74</v>
      </c>
      <c r="F106" s="289" t="s">
        <v>180</v>
      </c>
      <c r="G106" s="287" t="s">
        <v>520</v>
      </c>
      <c r="H106" s="290"/>
      <c r="I106" s="291">
        <f>I107</f>
        <v>38</v>
      </c>
      <c r="J106" s="581"/>
    </row>
    <row r="107" spans="1:10" s="50" customFormat="1" ht="54.75" customHeight="1">
      <c r="A107" s="320" t="s">
        <v>518</v>
      </c>
      <c r="B107" s="255" t="s">
        <v>169</v>
      </c>
      <c r="C107" s="257" t="s">
        <v>124</v>
      </c>
      <c r="D107" s="287" t="s">
        <v>74</v>
      </c>
      <c r="E107" s="288" t="s">
        <v>74</v>
      </c>
      <c r="F107" s="289" t="s">
        <v>180</v>
      </c>
      <c r="G107" s="287" t="s">
        <v>327</v>
      </c>
      <c r="H107" s="290"/>
      <c r="I107" s="291">
        <f>I108</f>
        <v>38</v>
      </c>
      <c r="J107" s="581"/>
    </row>
    <row r="108" spans="1:10" s="50" customFormat="1" ht="46.5" customHeight="1">
      <c r="A108" s="293" t="s">
        <v>519</v>
      </c>
      <c r="B108" s="294" t="s">
        <v>169</v>
      </c>
      <c r="C108" s="295" t="s">
        <v>124</v>
      </c>
      <c r="D108" s="296" t="s">
        <v>74</v>
      </c>
      <c r="E108" s="297" t="s">
        <v>74</v>
      </c>
      <c r="F108" s="298" t="s">
        <v>180</v>
      </c>
      <c r="G108" s="296" t="s">
        <v>517</v>
      </c>
      <c r="H108" s="299"/>
      <c r="I108" s="300">
        <f>I109</f>
        <v>38</v>
      </c>
      <c r="J108" s="581"/>
    </row>
    <row r="109" spans="1:10" s="50" customFormat="1" ht="31.5">
      <c r="A109" s="293" t="s">
        <v>225</v>
      </c>
      <c r="B109" s="294" t="s">
        <v>169</v>
      </c>
      <c r="C109" s="295" t="s">
        <v>124</v>
      </c>
      <c r="D109" s="296" t="s">
        <v>74</v>
      </c>
      <c r="E109" s="297" t="s">
        <v>74</v>
      </c>
      <c r="F109" s="298" t="s">
        <v>180</v>
      </c>
      <c r="G109" s="296" t="s">
        <v>517</v>
      </c>
      <c r="H109" s="299">
        <v>240</v>
      </c>
      <c r="I109" s="300">
        <f>'Пр.3 '!L109</f>
        <v>38</v>
      </c>
      <c r="J109" s="581"/>
    </row>
    <row r="110" spans="1:10" s="50" customFormat="1" ht="31.5">
      <c r="A110" s="292" t="s">
        <v>440</v>
      </c>
      <c r="B110" s="255" t="s">
        <v>169</v>
      </c>
      <c r="C110" s="311" t="s">
        <v>124</v>
      </c>
      <c r="D110" s="312" t="s">
        <v>74</v>
      </c>
      <c r="E110" s="313">
        <v>67</v>
      </c>
      <c r="F110" s="314" t="s">
        <v>180</v>
      </c>
      <c r="G110" s="312" t="s">
        <v>326</v>
      </c>
      <c r="H110" s="315"/>
      <c r="I110" s="291">
        <f>I111</f>
        <v>493.9</v>
      </c>
      <c r="J110" s="408"/>
    </row>
    <row r="111" spans="1:10" s="50" customFormat="1" ht="31.5">
      <c r="A111" s="292" t="s">
        <v>414</v>
      </c>
      <c r="B111" s="294" t="s">
        <v>169</v>
      </c>
      <c r="C111" s="327" t="s">
        <v>124</v>
      </c>
      <c r="D111" s="316" t="s">
        <v>74</v>
      </c>
      <c r="E111" s="328">
        <v>67</v>
      </c>
      <c r="F111" s="329">
        <v>3</v>
      </c>
      <c r="G111" s="316" t="s">
        <v>326</v>
      </c>
      <c r="H111" s="330"/>
      <c r="I111" s="300">
        <f>I112</f>
        <v>493.9</v>
      </c>
      <c r="J111" s="408"/>
    </row>
    <row r="112" spans="1:10" s="50" customFormat="1" ht="18.75">
      <c r="A112" s="292" t="s">
        <v>388</v>
      </c>
      <c r="B112" s="294" t="s">
        <v>169</v>
      </c>
      <c r="C112" s="327" t="s">
        <v>124</v>
      </c>
      <c r="D112" s="316" t="s">
        <v>74</v>
      </c>
      <c r="E112" s="328">
        <v>67</v>
      </c>
      <c r="F112" s="329">
        <v>3</v>
      </c>
      <c r="G112" s="316" t="s">
        <v>327</v>
      </c>
      <c r="H112" s="330"/>
      <c r="I112" s="300">
        <f>I114+I115</f>
        <v>493.9</v>
      </c>
      <c r="J112" s="408"/>
    </row>
    <row r="113" spans="1:10" s="50" customFormat="1" ht="75" customHeight="1">
      <c r="A113" s="331" t="s">
        <v>488</v>
      </c>
      <c r="B113" s="294" t="s">
        <v>169</v>
      </c>
      <c r="C113" s="327" t="s">
        <v>124</v>
      </c>
      <c r="D113" s="316" t="s">
        <v>74</v>
      </c>
      <c r="E113" s="328" t="s">
        <v>81</v>
      </c>
      <c r="F113" s="329" t="s">
        <v>122</v>
      </c>
      <c r="G113" s="316" t="s">
        <v>400</v>
      </c>
      <c r="H113" s="330"/>
      <c r="I113" s="300">
        <f>I114+I115</f>
        <v>493.9</v>
      </c>
      <c r="J113" s="408"/>
    </row>
    <row r="114" spans="1:10" s="50" customFormat="1" ht="44.25" customHeight="1">
      <c r="A114" s="332" t="s">
        <v>226</v>
      </c>
      <c r="B114" s="294" t="s">
        <v>169</v>
      </c>
      <c r="C114" s="327" t="s">
        <v>124</v>
      </c>
      <c r="D114" s="316" t="s">
        <v>74</v>
      </c>
      <c r="E114" s="328" t="s">
        <v>81</v>
      </c>
      <c r="F114" s="329" t="s">
        <v>122</v>
      </c>
      <c r="G114" s="316" t="s">
        <v>400</v>
      </c>
      <c r="H114" s="330">
        <v>120</v>
      </c>
      <c r="I114" s="300">
        <f>'Пр.3 '!L114</f>
        <v>493</v>
      </c>
      <c r="J114" s="408"/>
    </row>
    <row r="115" spans="1:10" s="50" customFormat="1" ht="31.5">
      <c r="A115" s="333" t="s">
        <v>225</v>
      </c>
      <c r="B115" s="294" t="s">
        <v>169</v>
      </c>
      <c r="C115" s="327" t="s">
        <v>124</v>
      </c>
      <c r="D115" s="316" t="s">
        <v>74</v>
      </c>
      <c r="E115" s="328">
        <v>67</v>
      </c>
      <c r="F115" s="329">
        <v>3</v>
      </c>
      <c r="G115" s="316" t="s">
        <v>400</v>
      </c>
      <c r="H115" s="330">
        <v>240</v>
      </c>
      <c r="I115" s="300">
        <f>'Пр.3 '!L115</f>
        <v>0.9</v>
      </c>
      <c r="J115" s="408"/>
    </row>
    <row r="116" spans="1:10" s="46" customFormat="1" ht="38.25" customHeight="1">
      <c r="A116" s="334" t="s">
        <v>393</v>
      </c>
      <c r="B116" s="294" t="s">
        <v>169</v>
      </c>
      <c r="C116" s="311" t="s">
        <v>124</v>
      </c>
      <c r="D116" s="312">
        <v>13</v>
      </c>
      <c r="E116" s="313" t="s">
        <v>88</v>
      </c>
      <c r="F116" s="314" t="s">
        <v>180</v>
      </c>
      <c r="G116" s="312" t="s">
        <v>326</v>
      </c>
      <c r="H116" s="330"/>
      <c r="I116" s="291">
        <f>I117</f>
        <v>494.1</v>
      </c>
      <c r="J116" s="580">
        <f>J117</f>
        <v>60</v>
      </c>
    </row>
    <row r="117" spans="1:10" s="46" customFormat="1" ht="18.75">
      <c r="A117" s="320" t="s">
        <v>388</v>
      </c>
      <c r="B117" s="294" t="s">
        <v>169</v>
      </c>
      <c r="C117" s="257" t="s">
        <v>124</v>
      </c>
      <c r="D117" s="287">
        <v>13</v>
      </c>
      <c r="E117" s="288" t="s">
        <v>88</v>
      </c>
      <c r="F117" s="289" t="s">
        <v>89</v>
      </c>
      <c r="G117" s="287" t="s">
        <v>326</v>
      </c>
      <c r="H117" s="290"/>
      <c r="I117" s="291">
        <f>I118</f>
        <v>494.1</v>
      </c>
      <c r="J117" s="580">
        <f>J119+J136</f>
        <v>60</v>
      </c>
    </row>
    <row r="118" spans="1:10" s="46" customFormat="1" ht="18.75">
      <c r="A118" s="320" t="s">
        <v>387</v>
      </c>
      <c r="B118" s="294" t="s">
        <v>169</v>
      </c>
      <c r="C118" s="257" t="s">
        <v>124</v>
      </c>
      <c r="D118" s="287">
        <v>13</v>
      </c>
      <c r="E118" s="288" t="s">
        <v>88</v>
      </c>
      <c r="F118" s="289" t="s">
        <v>89</v>
      </c>
      <c r="G118" s="287" t="s">
        <v>327</v>
      </c>
      <c r="H118" s="290"/>
      <c r="I118" s="291">
        <f>I119</f>
        <v>494.1</v>
      </c>
      <c r="J118" s="580"/>
    </row>
    <row r="119" spans="1:10" s="54" customFormat="1" ht="31.5">
      <c r="A119" s="293" t="s">
        <v>378</v>
      </c>
      <c r="B119" s="294" t="s">
        <v>169</v>
      </c>
      <c r="C119" s="297" t="s">
        <v>124</v>
      </c>
      <c r="D119" s="296">
        <v>13</v>
      </c>
      <c r="E119" s="297" t="s">
        <v>88</v>
      </c>
      <c r="F119" s="298" t="s">
        <v>89</v>
      </c>
      <c r="G119" s="296" t="s">
        <v>428</v>
      </c>
      <c r="H119" s="299"/>
      <c r="I119" s="300">
        <f>I120+I121</f>
        <v>494.1</v>
      </c>
      <c r="J119" s="581">
        <f>J120</f>
        <v>60</v>
      </c>
    </row>
    <row r="120" spans="1:10" s="54" customFormat="1" ht="31.5">
      <c r="A120" s="293" t="s">
        <v>225</v>
      </c>
      <c r="B120" s="294" t="s">
        <v>169</v>
      </c>
      <c r="C120" s="297" t="s">
        <v>124</v>
      </c>
      <c r="D120" s="296">
        <v>13</v>
      </c>
      <c r="E120" s="297" t="s">
        <v>88</v>
      </c>
      <c r="F120" s="298" t="s">
        <v>89</v>
      </c>
      <c r="G120" s="296" t="s">
        <v>428</v>
      </c>
      <c r="H120" s="299">
        <v>240</v>
      </c>
      <c r="I120" s="300">
        <f>'Пр.3 '!L120</f>
        <v>460</v>
      </c>
      <c r="J120" s="581">
        <v>60</v>
      </c>
    </row>
    <row r="121" spans="1:10" s="54" customFormat="1" ht="28.5" customHeight="1">
      <c r="A121" s="293" t="s">
        <v>429</v>
      </c>
      <c r="B121" s="294" t="s">
        <v>169</v>
      </c>
      <c r="C121" s="297" t="s">
        <v>124</v>
      </c>
      <c r="D121" s="296" t="s">
        <v>74</v>
      </c>
      <c r="E121" s="297" t="s">
        <v>88</v>
      </c>
      <c r="F121" s="298" t="s">
        <v>89</v>
      </c>
      <c r="G121" s="296" t="s">
        <v>428</v>
      </c>
      <c r="H121" s="299">
        <v>850</v>
      </c>
      <c r="I121" s="300">
        <f>'Пр.3 '!L121</f>
        <v>34.1</v>
      </c>
      <c r="J121" s="408"/>
    </row>
    <row r="122" spans="1:10" s="54" customFormat="1" ht="37.5" customHeight="1" hidden="1">
      <c r="A122" s="293"/>
      <c r="B122" s="294"/>
      <c r="C122" s="297"/>
      <c r="D122" s="296"/>
      <c r="E122" s="297"/>
      <c r="F122" s="298"/>
      <c r="G122" s="296"/>
      <c r="H122" s="299"/>
      <c r="I122" s="300"/>
      <c r="J122" s="408"/>
    </row>
    <row r="123" spans="1:10" s="54" customFormat="1" ht="75" customHeight="1" hidden="1">
      <c r="A123" s="293"/>
      <c r="B123" s="294"/>
      <c r="C123" s="297"/>
      <c r="D123" s="296"/>
      <c r="E123" s="297"/>
      <c r="F123" s="298"/>
      <c r="G123" s="296"/>
      <c r="H123" s="299"/>
      <c r="I123" s="300"/>
      <c r="J123" s="408"/>
    </row>
    <row r="124" spans="1:10" s="54" customFormat="1" ht="37.5" customHeight="1" hidden="1">
      <c r="A124" s="293"/>
      <c r="B124" s="294"/>
      <c r="C124" s="297"/>
      <c r="D124" s="296"/>
      <c r="E124" s="297"/>
      <c r="F124" s="298"/>
      <c r="G124" s="296"/>
      <c r="H124" s="299"/>
      <c r="I124" s="300"/>
      <c r="J124" s="408"/>
    </row>
    <row r="125" spans="1:10" s="54" customFormat="1" ht="93.75" customHeight="1" hidden="1">
      <c r="A125" s="293"/>
      <c r="B125" s="294"/>
      <c r="C125" s="297"/>
      <c r="D125" s="296"/>
      <c r="E125" s="297"/>
      <c r="F125" s="298"/>
      <c r="G125" s="296"/>
      <c r="H125" s="299"/>
      <c r="I125" s="300"/>
      <c r="J125" s="408"/>
    </row>
    <row r="126" spans="1:10" s="54" customFormat="1" ht="18.75" customHeight="1" hidden="1">
      <c r="A126" s="293"/>
      <c r="B126" s="294"/>
      <c r="C126" s="297"/>
      <c r="D126" s="296"/>
      <c r="E126" s="297"/>
      <c r="F126" s="298"/>
      <c r="G126" s="296"/>
      <c r="H126" s="299"/>
      <c r="I126" s="300"/>
      <c r="J126" s="408"/>
    </row>
    <row r="127" spans="1:10" s="54" customFormat="1" ht="93.75" customHeight="1" hidden="1">
      <c r="A127" s="293"/>
      <c r="B127" s="294"/>
      <c r="C127" s="297"/>
      <c r="D127" s="296"/>
      <c r="E127" s="297"/>
      <c r="F127" s="298"/>
      <c r="G127" s="296"/>
      <c r="H127" s="299"/>
      <c r="I127" s="300"/>
      <c r="J127" s="408"/>
    </row>
    <row r="128" spans="1:10" s="54" customFormat="1" ht="18.75" customHeight="1" hidden="1">
      <c r="A128" s="293"/>
      <c r="B128" s="294"/>
      <c r="C128" s="297"/>
      <c r="D128" s="296"/>
      <c r="E128" s="297"/>
      <c r="F128" s="298"/>
      <c r="G128" s="296"/>
      <c r="H128" s="299"/>
      <c r="I128" s="300"/>
      <c r="J128" s="408"/>
    </row>
    <row r="129" spans="1:10" s="54" customFormat="1" ht="131.25" customHeight="1" hidden="1">
      <c r="A129" s="293"/>
      <c r="B129" s="294"/>
      <c r="C129" s="297"/>
      <c r="D129" s="296"/>
      <c r="E129" s="297"/>
      <c r="F129" s="298"/>
      <c r="G129" s="296"/>
      <c r="H129" s="299"/>
      <c r="I129" s="300"/>
      <c r="J129" s="408"/>
    </row>
    <row r="130" spans="1:10" s="54" customFormat="1" ht="18.75" customHeight="1" hidden="1">
      <c r="A130" s="293"/>
      <c r="B130" s="294"/>
      <c r="C130" s="297"/>
      <c r="D130" s="296"/>
      <c r="E130" s="297"/>
      <c r="F130" s="298"/>
      <c r="G130" s="296"/>
      <c r="H130" s="299"/>
      <c r="I130" s="300"/>
      <c r="J130" s="408"/>
    </row>
    <row r="131" spans="1:10" s="54" customFormat="1" ht="93.75" customHeight="1" hidden="1">
      <c r="A131" s="293"/>
      <c r="B131" s="294"/>
      <c r="C131" s="297"/>
      <c r="D131" s="296"/>
      <c r="E131" s="297"/>
      <c r="F131" s="298"/>
      <c r="G131" s="296"/>
      <c r="H131" s="299"/>
      <c r="I131" s="300"/>
      <c r="J131" s="408"/>
    </row>
    <row r="132" spans="1:10" s="54" customFormat="1" ht="18.75" customHeight="1" hidden="1">
      <c r="A132" s="293"/>
      <c r="B132" s="294"/>
      <c r="C132" s="297"/>
      <c r="D132" s="296"/>
      <c r="E132" s="297"/>
      <c r="F132" s="298"/>
      <c r="G132" s="296"/>
      <c r="H132" s="299"/>
      <c r="I132" s="300"/>
      <c r="J132" s="408"/>
    </row>
    <row r="133" spans="1:10" s="54" customFormat="1" ht="93.75" customHeight="1" hidden="1">
      <c r="A133" s="293"/>
      <c r="B133" s="294"/>
      <c r="C133" s="297"/>
      <c r="D133" s="296"/>
      <c r="E133" s="297"/>
      <c r="F133" s="298"/>
      <c r="G133" s="296"/>
      <c r="H133" s="299"/>
      <c r="I133" s="300"/>
      <c r="J133" s="408"/>
    </row>
    <row r="134" spans="1:10" s="54" customFormat="1" ht="18.75" customHeight="1" hidden="1">
      <c r="A134" s="293"/>
      <c r="B134" s="294"/>
      <c r="C134" s="297"/>
      <c r="D134" s="296"/>
      <c r="E134" s="297"/>
      <c r="F134" s="298"/>
      <c r="G134" s="296"/>
      <c r="H134" s="299"/>
      <c r="I134" s="300"/>
      <c r="J134" s="408"/>
    </row>
    <row r="135" spans="1:10" s="54" customFormat="1" ht="18.75" customHeight="1" hidden="1">
      <c r="A135" s="320"/>
      <c r="B135" s="294"/>
      <c r="C135" s="297"/>
      <c r="D135" s="296"/>
      <c r="E135" s="297"/>
      <c r="F135" s="298"/>
      <c r="G135" s="296"/>
      <c r="H135" s="299"/>
      <c r="I135" s="300"/>
      <c r="J135" s="581"/>
    </row>
    <row r="136" spans="1:10" s="54" customFormat="1" ht="47.25" customHeight="1" hidden="1">
      <c r="A136" s="293"/>
      <c r="B136" s="294"/>
      <c r="C136" s="297"/>
      <c r="D136" s="296"/>
      <c r="E136" s="297"/>
      <c r="F136" s="298"/>
      <c r="G136" s="296"/>
      <c r="H136" s="299"/>
      <c r="I136" s="300"/>
      <c r="J136" s="581"/>
    </row>
    <row r="137" spans="1:10" s="54" customFormat="1" ht="30" customHeight="1" hidden="1">
      <c r="A137" s="293"/>
      <c r="B137" s="294"/>
      <c r="C137" s="297"/>
      <c r="D137" s="296"/>
      <c r="E137" s="297"/>
      <c r="F137" s="298"/>
      <c r="G137" s="296"/>
      <c r="H137" s="299"/>
      <c r="I137" s="300"/>
      <c r="J137" s="581"/>
    </row>
    <row r="138" spans="1:10" s="54" customFormat="1" ht="18.75">
      <c r="A138" s="335" t="s">
        <v>59</v>
      </c>
      <c r="B138" s="336" t="s">
        <v>169</v>
      </c>
      <c r="C138" s="273" t="s">
        <v>154</v>
      </c>
      <c r="D138" s="272" t="s">
        <v>125</v>
      </c>
      <c r="E138" s="273"/>
      <c r="F138" s="274"/>
      <c r="G138" s="272"/>
      <c r="H138" s="337"/>
      <c r="I138" s="276">
        <f aca="true" t="shared" si="6" ref="I138:J143">I139</f>
        <v>137.1</v>
      </c>
      <c r="J138" s="584">
        <f t="shared" si="6"/>
        <v>0</v>
      </c>
    </row>
    <row r="139" spans="1:10" s="54" customFormat="1" ht="20.25" customHeight="1">
      <c r="A139" s="338" t="s">
        <v>60</v>
      </c>
      <c r="B139" s="304" t="s">
        <v>169</v>
      </c>
      <c r="C139" s="281" t="s">
        <v>154</v>
      </c>
      <c r="D139" s="280" t="s">
        <v>127</v>
      </c>
      <c r="E139" s="281"/>
      <c r="F139" s="282"/>
      <c r="G139" s="280"/>
      <c r="H139" s="339"/>
      <c r="I139" s="284">
        <f t="shared" si="6"/>
        <v>137.1</v>
      </c>
      <c r="J139" s="414">
        <f t="shared" si="6"/>
        <v>0</v>
      </c>
    </row>
    <row r="140" spans="1:10" s="54" customFormat="1" ht="39.75" customHeight="1">
      <c r="A140" s="340" t="s">
        <v>393</v>
      </c>
      <c r="B140" s="255" t="s">
        <v>169</v>
      </c>
      <c r="C140" s="313" t="s">
        <v>154</v>
      </c>
      <c r="D140" s="312" t="s">
        <v>127</v>
      </c>
      <c r="E140" s="313" t="s">
        <v>88</v>
      </c>
      <c r="F140" s="314" t="s">
        <v>180</v>
      </c>
      <c r="G140" s="312" t="s">
        <v>326</v>
      </c>
      <c r="H140" s="315"/>
      <c r="I140" s="291">
        <f t="shared" si="6"/>
        <v>137.1</v>
      </c>
      <c r="J140" s="414">
        <f t="shared" si="6"/>
        <v>0</v>
      </c>
    </row>
    <row r="141" spans="1:10" s="54" customFormat="1" ht="18.75">
      <c r="A141" s="340" t="s">
        <v>388</v>
      </c>
      <c r="B141" s="255" t="s">
        <v>169</v>
      </c>
      <c r="C141" s="313" t="s">
        <v>154</v>
      </c>
      <c r="D141" s="312" t="s">
        <v>127</v>
      </c>
      <c r="E141" s="313" t="s">
        <v>88</v>
      </c>
      <c r="F141" s="314" t="s">
        <v>89</v>
      </c>
      <c r="G141" s="312" t="s">
        <v>326</v>
      </c>
      <c r="H141" s="315"/>
      <c r="I141" s="291">
        <f>I143</f>
        <v>137.1</v>
      </c>
      <c r="J141" s="408">
        <f>J143</f>
        <v>0</v>
      </c>
    </row>
    <row r="142" spans="1:10" s="54" customFormat="1" ht="18.75">
      <c r="A142" s="340" t="s">
        <v>398</v>
      </c>
      <c r="B142" s="255" t="s">
        <v>169</v>
      </c>
      <c r="C142" s="313" t="s">
        <v>154</v>
      </c>
      <c r="D142" s="312" t="s">
        <v>127</v>
      </c>
      <c r="E142" s="313" t="s">
        <v>88</v>
      </c>
      <c r="F142" s="314" t="s">
        <v>89</v>
      </c>
      <c r="G142" s="312" t="s">
        <v>327</v>
      </c>
      <c r="H142" s="315"/>
      <c r="I142" s="291">
        <f>I143</f>
        <v>137.1</v>
      </c>
      <c r="J142" s="408"/>
    </row>
    <row r="143" spans="1:10" s="54" customFormat="1" ht="41.25" customHeight="1">
      <c r="A143" s="247" t="s">
        <v>401</v>
      </c>
      <c r="B143" s="294" t="s">
        <v>169</v>
      </c>
      <c r="C143" s="328" t="s">
        <v>154</v>
      </c>
      <c r="D143" s="316" t="s">
        <v>127</v>
      </c>
      <c r="E143" s="328" t="s">
        <v>88</v>
      </c>
      <c r="F143" s="329" t="s">
        <v>89</v>
      </c>
      <c r="G143" s="316" t="s">
        <v>399</v>
      </c>
      <c r="H143" s="330"/>
      <c r="I143" s="300">
        <f t="shared" si="6"/>
        <v>137.1</v>
      </c>
      <c r="J143" s="408">
        <f t="shared" si="6"/>
        <v>0</v>
      </c>
    </row>
    <row r="144" spans="1:10" s="54" customFormat="1" ht="41.25" customHeight="1">
      <c r="A144" s="341" t="s">
        <v>226</v>
      </c>
      <c r="B144" s="294" t="s">
        <v>169</v>
      </c>
      <c r="C144" s="328" t="s">
        <v>154</v>
      </c>
      <c r="D144" s="316" t="s">
        <v>127</v>
      </c>
      <c r="E144" s="328" t="s">
        <v>88</v>
      </c>
      <c r="F144" s="329" t="s">
        <v>89</v>
      </c>
      <c r="G144" s="316" t="s">
        <v>399</v>
      </c>
      <c r="H144" s="330">
        <v>120</v>
      </c>
      <c r="I144" s="300">
        <f>'Пр.3 '!L145</f>
        <v>137.1</v>
      </c>
      <c r="J144" s="408">
        <v>0</v>
      </c>
    </row>
    <row r="145" spans="1:10" s="46" customFormat="1" ht="39.75" customHeight="1">
      <c r="A145" s="342" t="s">
        <v>137</v>
      </c>
      <c r="B145" s="336" t="s">
        <v>169</v>
      </c>
      <c r="C145" s="271" t="s">
        <v>127</v>
      </c>
      <c r="D145" s="272" t="s">
        <v>125</v>
      </c>
      <c r="E145" s="273"/>
      <c r="F145" s="274"/>
      <c r="G145" s="272"/>
      <c r="H145" s="275"/>
      <c r="I145" s="276">
        <f>I146+I163</f>
        <v>135</v>
      </c>
      <c r="J145" s="366">
        <f>J146+J163</f>
        <v>0</v>
      </c>
    </row>
    <row r="146" spans="1:11" s="54" customFormat="1" ht="59.25" customHeight="1">
      <c r="A146" s="343" t="s">
        <v>138</v>
      </c>
      <c r="B146" s="304" t="s">
        <v>169</v>
      </c>
      <c r="C146" s="281" t="s">
        <v>127</v>
      </c>
      <c r="D146" s="280" t="s">
        <v>139</v>
      </c>
      <c r="E146" s="281" t="s">
        <v>125</v>
      </c>
      <c r="F146" s="282" t="s">
        <v>180</v>
      </c>
      <c r="G146" s="280" t="s">
        <v>326</v>
      </c>
      <c r="H146" s="344"/>
      <c r="I146" s="284">
        <f>I147+I158</f>
        <v>102.5</v>
      </c>
      <c r="J146" s="585">
        <f>J147+J154+J158</f>
        <v>0</v>
      </c>
      <c r="K146" s="170"/>
    </row>
    <row r="147" spans="1:11" s="54" customFormat="1" ht="79.5" customHeight="1">
      <c r="A147" s="324" t="s">
        <v>570</v>
      </c>
      <c r="B147" s="286" t="s">
        <v>169</v>
      </c>
      <c r="C147" s="313" t="s">
        <v>127</v>
      </c>
      <c r="D147" s="312" t="s">
        <v>139</v>
      </c>
      <c r="E147" s="313" t="s">
        <v>135</v>
      </c>
      <c r="F147" s="314" t="s">
        <v>180</v>
      </c>
      <c r="G147" s="312" t="s">
        <v>326</v>
      </c>
      <c r="H147" s="345"/>
      <c r="I147" s="291">
        <f>I148+I154</f>
        <v>102.5</v>
      </c>
      <c r="J147" s="580">
        <f>J148</f>
        <v>0</v>
      </c>
      <c r="K147" s="170"/>
    </row>
    <row r="148" spans="1:11" s="54" customFormat="1" ht="57.75" customHeight="1">
      <c r="A148" s="305" t="s">
        <v>569</v>
      </c>
      <c r="B148" s="255" t="s">
        <v>169</v>
      </c>
      <c r="C148" s="288" t="s">
        <v>127</v>
      </c>
      <c r="D148" s="287" t="s">
        <v>139</v>
      </c>
      <c r="E148" s="288" t="s">
        <v>135</v>
      </c>
      <c r="F148" s="289" t="s">
        <v>120</v>
      </c>
      <c r="G148" s="287" t="s">
        <v>326</v>
      </c>
      <c r="H148" s="346"/>
      <c r="I148" s="307">
        <f>I150+I152</f>
        <v>23</v>
      </c>
      <c r="J148" s="580">
        <f>J150+J152</f>
        <v>0</v>
      </c>
      <c r="K148" s="170"/>
    </row>
    <row r="149" spans="1:11" s="54" customFormat="1" ht="37.5" customHeight="1">
      <c r="A149" s="305" t="s">
        <v>347</v>
      </c>
      <c r="B149" s="255" t="s">
        <v>169</v>
      </c>
      <c r="C149" s="288" t="s">
        <v>127</v>
      </c>
      <c r="D149" s="287" t="s">
        <v>139</v>
      </c>
      <c r="E149" s="288" t="s">
        <v>135</v>
      </c>
      <c r="F149" s="289" t="s">
        <v>120</v>
      </c>
      <c r="G149" s="287" t="s">
        <v>327</v>
      </c>
      <c r="H149" s="346"/>
      <c r="I149" s="307">
        <f>I150</f>
        <v>23</v>
      </c>
      <c r="J149" s="580"/>
      <c r="K149" s="170"/>
    </row>
    <row r="150" spans="1:11" s="54" customFormat="1" ht="38.25" customHeight="1">
      <c r="A150" s="308" t="s">
        <v>611</v>
      </c>
      <c r="B150" s="294" t="s">
        <v>169</v>
      </c>
      <c r="C150" s="347" t="s">
        <v>127</v>
      </c>
      <c r="D150" s="296" t="s">
        <v>139</v>
      </c>
      <c r="E150" s="297" t="s">
        <v>135</v>
      </c>
      <c r="F150" s="298" t="s">
        <v>120</v>
      </c>
      <c r="G150" s="296" t="s">
        <v>385</v>
      </c>
      <c r="H150" s="309"/>
      <c r="I150" s="310">
        <f>I151</f>
        <v>23</v>
      </c>
      <c r="J150" s="581">
        <f>J151</f>
        <v>0</v>
      </c>
      <c r="K150" s="170"/>
    </row>
    <row r="151" spans="1:11" s="54" customFormat="1" ht="31.5">
      <c r="A151" s="293" t="s">
        <v>225</v>
      </c>
      <c r="B151" s="294" t="s">
        <v>169</v>
      </c>
      <c r="C151" s="347" t="s">
        <v>127</v>
      </c>
      <c r="D151" s="296" t="s">
        <v>139</v>
      </c>
      <c r="E151" s="297" t="s">
        <v>135</v>
      </c>
      <c r="F151" s="298" t="s">
        <v>120</v>
      </c>
      <c r="G151" s="296" t="s">
        <v>385</v>
      </c>
      <c r="H151" s="299">
        <v>240</v>
      </c>
      <c r="I151" s="310">
        <f>'Пр.3 '!L152</f>
        <v>23</v>
      </c>
      <c r="J151" s="581">
        <v>0</v>
      </c>
      <c r="K151" s="170"/>
    </row>
    <row r="152" spans="1:11" s="54" customFormat="1" ht="243.75" customHeight="1" hidden="1">
      <c r="A152" s="308" t="s">
        <v>27</v>
      </c>
      <c r="B152" s="294" t="s">
        <v>169</v>
      </c>
      <c r="C152" s="347" t="s">
        <v>127</v>
      </c>
      <c r="D152" s="296" t="s">
        <v>139</v>
      </c>
      <c r="E152" s="297" t="s">
        <v>133</v>
      </c>
      <c r="F152" s="298" t="s">
        <v>121</v>
      </c>
      <c r="G152" s="296" t="s">
        <v>28</v>
      </c>
      <c r="H152" s="321"/>
      <c r="I152" s="310">
        <v>0</v>
      </c>
      <c r="J152" s="408">
        <v>0</v>
      </c>
      <c r="K152" s="170"/>
    </row>
    <row r="153" spans="1:11" s="54" customFormat="1" ht="18.75" customHeight="1" hidden="1">
      <c r="A153" s="293" t="s">
        <v>182</v>
      </c>
      <c r="B153" s="294" t="s">
        <v>169</v>
      </c>
      <c r="C153" s="347" t="s">
        <v>127</v>
      </c>
      <c r="D153" s="296" t="s">
        <v>139</v>
      </c>
      <c r="E153" s="297" t="s">
        <v>133</v>
      </c>
      <c r="F153" s="298" t="s">
        <v>121</v>
      </c>
      <c r="G153" s="296" t="s">
        <v>28</v>
      </c>
      <c r="H153" s="299" t="s">
        <v>183</v>
      </c>
      <c r="I153" s="310">
        <v>0</v>
      </c>
      <c r="J153" s="408">
        <v>0</v>
      </c>
      <c r="K153" s="170"/>
    </row>
    <row r="154" spans="1:11" s="54" customFormat="1" ht="87.75" customHeight="1">
      <c r="A154" s="305" t="s">
        <v>575</v>
      </c>
      <c r="B154" s="255" t="s">
        <v>169</v>
      </c>
      <c r="C154" s="348" t="s">
        <v>127</v>
      </c>
      <c r="D154" s="287" t="s">
        <v>139</v>
      </c>
      <c r="E154" s="288" t="s">
        <v>135</v>
      </c>
      <c r="F154" s="289" t="s">
        <v>121</v>
      </c>
      <c r="G154" s="287" t="s">
        <v>326</v>
      </c>
      <c r="H154" s="346"/>
      <c r="I154" s="307">
        <f>I156</f>
        <v>79.5</v>
      </c>
      <c r="J154" s="414">
        <f>J156</f>
        <v>0</v>
      </c>
      <c r="K154" s="170"/>
    </row>
    <row r="155" spans="1:11" s="54" customFormat="1" ht="42.75" customHeight="1">
      <c r="A155" s="305" t="s">
        <v>348</v>
      </c>
      <c r="B155" s="255" t="s">
        <v>169</v>
      </c>
      <c r="C155" s="348" t="s">
        <v>127</v>
      </c>
      <c r="D155" s="287" t="s">
        <v>139</v>
      </c>
      <c r="E155" s="288" t="s">
        <v>135</v>
      </c>
      <c r="F155" s="289" t="s">
        <v>121</v>
      </c>
      <c r="G155" s="287" t="s">
        <v>327</v>
      </c>
      <c r="H155" s="346"/>
      <c r="I155" s="307">
        <f>I156</f>
        <v>79.5</v>
      </c>
      <c r="J155" s="414"/>
      <c r="K155" s="170"/>
    </row>
    <row r="156" spans="1:11" s="54" customFormat="1" ht="53.25" customHeight="1">
      <c r="A156" s="308" t="s">
        <v>577</v>
      </c>
      <c r="B156" s="294" t="s">
        <v>169</v>
      </c>
      <c r="C156" s="347" t="s">
        <v>127</v>
      </c>
      <c r="D156" s="296" t="s">
        <v>139</v>
      </c>
      <c r="E156" s="297" t="s">
        <v>135</v>
      </c>
      <c r="F156" s="298" t="s">
        <v>121</v>
      </c>
      <c r="G156" s="296" t="s">
        <v>386</v>
      </c>
      <c r="H156" s="321"/>
      <c r="I156" s="310">
        <f>I157</f>
        <v>79.5</v>
      </c>
      <c r="J156" s="408">
        <f>J157</f>
        <v>0</v>
      </c>
      <c r="K156" s="170"/>
    </row>
    <row r="157" spans="1:11" s="54" customFormat="1" ht="31.5">
      <c r="A157" s="293" t="s">
        <v>225</v>
      </c>
      <c r="B157" s="294" t="s">
        <v>169</v>
      </c>
      <c r="C157" s="347" t="s">
        <v>127</v>
      </c>
      <c r="D157" s="296" t="s">
        <v>139</v>
      </c>
      <c r="E157" s="297" t="s">
        <v>135</v>
      </c>
      <c r="F157" s="298" t="s">
        <v>121</v>
      </c>
      <c r="G157" s="296" t="s">
        <v>386</v>
      </c>
      <c r="H157" s="299">
        <v>240</v>
      </c>
      <c r="I157" s="310">
        <f>'Пр.3 '!L158</f>
        <v>79.5</v>
      </c>
      <c r="J157" s="408">
        <v>0</v>
      </c>
      <c r="K157" s="170"/>
    </row>
    <row r="158" spans="1:11" s="54" customFormat="1" ht="42.75" customHeight="1" hidden="1">
      <c r="A158" s="349" t="s">
        <v>390</v>
      </c>
      <c r="B158" s="294" t="s">
        <v>169</v>
      </c>
      <c r="C158" s="350" t="s">
        <v>127</v>
      </c>
      <c r="D158" s="351" t="s">
        <v>139</v>
      </c>
      <c r="E158" s="352" t="s">
        <v>88</v>
      </c>
      <c r="F158" s="353" t="s">
        <v>180</v>
      </c>
      <c r="G158" s="351" t="s">
        <v>326</v>
      </c>
      <c r="H158" s="354"/>
      <c r="I158" s="355">
        <f aca="true" t="shared" si="7" ref="I158:J161">I159</f>
        <v>0</v>
      </c>
      <c r="J158" s="414">
        <f t="shared" si="7"/>
        <v>0</v>
      </c>
      <c r="K158" s="170"/>
    </row>
    <row r="159" spans="1:11" s="54" customFormat="1" ht="18.75" customHeight="1" hidden="1">
      <c r="A159" s="320" t="s">
        <v>388</v>
      </c>
      <c r="B159" s="294" t="s">
        <v>169</v>
      </c>
      <c r="C159" s="257" t="s">
        <v>127</v>
      </c>
      <c r="D159" s="287" t="s">
        <v>139</v>
      </c>
      <c r="E159" s="288" t="s">
        <v>88</v>
      </c>
      <c r="F159" s="289" t="s">
        <v>89</v>
      </c>
      <c r="G159" s="287" t="s">
        <v>326</v>
      </c>
      <c r="H159" s="290"/>
      <c r="I159" s="307">
        <f>I161</f>
        <v>0</v>
      </c>
      <c r="J159" s="414">
        <f>J161</f>
        <v>0</v>
      </c>
      <c r="K159" s="170"/>
    </row>
    <row r="160" spans="1:11" s="54" customFormat="1" ht="18.75" customHeight="1" hidden="1">
      <c r="A160" s="320" t="s">
        <v>388</v>
      </c>
      <c r="B160" s="294" t="s">
        <v>169</v>
      </c>
      <c r="C160" s="257" t="s">
        <v>127</v>
      </c>
      <c r="D160" s="287" t="s">
        <v>139</v>
      </c>
      <c r="E160" s="288" t="s">
        <v>88</v>
      </c>
      <c r="F160" s="289" t="s">
        <v>89</v>
      </c>
      <c r="G160" s="287" t="s">
        <v>327</v>
      </c>
      <c r="H160" s="290"/>
      <c r="I160" s="307">
        <f>I162</f>
        <v>0</v>
      </c>
      <c r="J160" s="414"/>
      <c r="K160" s="170"/>
    </row>
    <row r="161" spans="1:11" s="54" customFormat="1" ht="39" customHeight="1" hidden="1">
      <c r="A161" s="293" t="s">
        <v>363</v>
      </c>
      <c r="B161" s="294" t="s">
        <v>169</v>
      </c>
      <c r="C161" s="297" t="s">
        <v>127</v>
      </c>
      <c r="D161" s="296" t="s">
        <v>139</v>
      </c>
      <c r="E161" s="297" t="s">
        <v>88</v>
      </c>
      <c r="F161" s="298" t="s">
        <v>89</v>
      </c>
      <c r="G161" s="296" t="s">
        <v>364</v>
      </c>
      <c r="H161" s="299"/>
      <c r="I161" s="310">
        <f t="shared" si="7"/>
        <v>0</v>
      </c>
      <c r="J161" s="408">
        <f t="shared" si="7"/>
        <v>0</v>
      </c>
      <c r="K161" s="170"/>
    </row>
    <row r="162" spans="1:11" s="54" customFormat="1" ht="56.25" customHeight="1" hidden="1">
      <c r="A162" s="293" t="s">
        <v>225</v>
      </c>
      <c r="B162" s="294" t="s">
        <v>169</v>
      </c>
      <c r="C162" s="297" t="s">
        <v>127</v>
      </c>
      <c r="D162" s="296" t="s">
        <v>139</v>
      </c>
      <c r="E162" s="297" t="s">
        <v>88</v>
      </c>
      <c r="F162" s="298" t="s">
        <v>89</v>
      </c>
      <c r="G162" s="296" t="s">
        <v>364</v>
      </c>
      <c r="H162" s="299">
        <v>240</v>
      </c>
      <c r="I162" s="310">
        <v>0</v>
      </c>
      <c r="J162" s="408">
        <v>0</v>
      </c>
      <c r="K162" s="170"/>
    </row>
    <row r="163" spans="1:11" s="54" customFormat="1" ht="18.75">
      <c r="A163" s="343" t="s">
        <v>140</v>
      </c>
      <c r="B163" s="304" t="s">
        <v>169</v>
      </c>
      <c r="C163" s="356" t="s">
        <v>127</v>
      </c>
      <c r="D163" s="280" t="s">
        <v>141</v>
      </c>
      <c r="E163" s="281"/>
      <c r="F163" s="282"/>
      <c r="G163" s="280"/>
      <c r="H163" s="344"/>
      <c r="I163" s="284">
        <f>I168</f>
        <v>32.5</v>
      </c>
      <c r="J163" s="585">
        <f>J165+J190</f>
        <v>0</v>
      </c>
      <c r="K163" s="170"/>
    </row>
    <row r="164" spans="1:11" s="54" customFormat="1" ht="96.75" customHeight="1" hidden="1">
      <c r="A164" s="305" t="s">
        <v>345</v>
      </c>
      <c r="B164" s="294" t="s">
        <v>169</v>
      </c>
      <c r="C164" s="288" t="s">
        <v>127</v>
      </c>
      <c r="D164" s="287" t="s">
        <v>141</v>
      </c>
      <c r="E164" s="288" t="s">
        <v>135</v>
      </c>
      <c r="F164" s="289" t="s">
        <v>180</v>
      </c>
      <c r="G164" s="287" t="s">
        <v>326</v>
      </c>
      <c r="H164" s="346"/>
      <c r="I164" s="307">
        <f>I165</f>
        <v>0</v>
      </c>
      <c r="J164" s="580">
        <f>J165</f>
        <v>0</v>
      </c>
      <c r="K164" s="170"/>
    </row>
    <row r="165" spans="1:11" s="54" customFormat="1" ht="58.5" customHeight="1" hidden="1">
      <c r="A165" s="305" t="s">
        <v>224</v>
      </c>
      <c r="B165" s="294" t="s">
        <v>169</v>
      </c>
      <c r="C165" s="288" t="s">
        <v>127</v>
      </c>
      <c r="D165" s="287" t="s">
        <v>141</v>
      </c>
      <c r="E165" s="288" t="s">
        <v>135</v>
      </c>
      <c r="F165" s="289" t="s">
        <v>122</v>
      </c>
      <c r="G165" s="287" t="s">
        <v>326</v>
      </c>
      <c r="H165" s="346"/>
      <c r="I165" s="307">
        <f>I167</f>
        <v>0</v>
      </c>
      <c r="J165" s="580">
        <f>J167</f>
        <v>0</v>
      </c>
      <c r="K165" s="170"/>
    </row>
    <row r="166" spans="1:11" s="54" customFormat="1" ht="20.25" customHeight="1" hidden="1">
      <c r="A166" s="305" t="s">
        <v>346</v>
      </c>
      <c r="B166" s="294" t="s">
        <v>169</v>
      </c>
      <c r="C166" s="288" t="s">
        <v>127</v>
      </c>
      <c r="D166" s="287" t="s">
        <v>141</v>
      </c>
      <c r="E166" s="288" t="s">
        <v>135</v>
      </c>
      <c r="F166" s="289" t="s">
        <v>122</v>
      </c>
      <c r="G166" s="287" t="s">
        <v>327</v>
      </c>
      <c r="H166" s="346"/>
      <c r="I166" s="307">
        <f>I167</f>
        <v>0</v>
      </c>
      <c r="J166" s="580"/>
      <c r="K166" s="170"/>
    </row>
    <row r="167" spans="1:11" s="54" customFormat="1" ht="57" customHeight="1" hidden="1">
      <c r="A167" s="308" t="s">
        <v>353</v>
      </c>
      <c r="B167" s="294" t="s">
        <v>169</v>
      </c>
      <c r="C167" s="347" t="s">
        <v>127</v>
      </c>
      <c r="D167" s="296">
        <v>10</v>
      </c>
      <c r="E167" s="297" t="s">
        <v>135</v>
      </c>
      <c r="F167" s="298" t="s">
        <v>122</v>
      </c>
      <c r="G167" s="296" t="s">
        <v>368</v>
      </c>
      <c r="H167" s="309"/>
      <c r="I167" s="310">
        <f>I182</f>
        <v>0</v>
      </c>
      <c r="J167" s="581">
        <f>J182</f>
        <v>0</v>
      </c>
      <c r="K167" s="170"/>
    </row>
    <row r="168" spans="1:11" s="54" customFormat="1" ht="87.75" customHeight="1">
      <c r="A168" s="324" t="s">
        <v>570</v>
      </c>
      <c r="B168" s="286" t="s">
        <v>169</v>
      </c>
      <c r="C168" s="357" t="s">
        <v>127</v>
      </c>
      <c r="D168" s="312" t="s">
        <v>141</v>
      </c>
      <c r="E168" s="313" t="s">
        <v>135</v>
      </c>
      <c r="F168" s="314" t="s">
        <v>180</v>
      </c>
      <c r="G168" s="312" t="s">
        <v>326</v>
      </c>
      <c r="H168" s="345"/>
      <c r="I168" s="291">
        <f>I169</f>
        <v>32.5</v>
      </c>
      <c r="J168" s="581"/>
      <c r="K168" s="170"/>
    </row>
    <row r="169" spans="1:11" s="54" customFormat="1" ht="54.75" customHeight="1">
      <c r="A169" s="305" t="s">
        <v>224</v>
      </c>
      <c r="B169" s="255" t="s">
        <v>169</v>
      </c>
      <c r="C169" s="348" t="s">
        <v>127</v>
      </c>
      <c r="D169" s="287" t="s">
        <v>141</v>
      </c>
      <c r="E169" s="288" t="s">
        <v>135</v>
      </c>
      <c r="F169" s="289" t="s">
        <v>122</v>
      </c>
      <c r="G169" s="287" t="s">
        <v>326</v>
      </c>
      <c r="H169" s="346"/>
      <c r="I169" s="307">
        <f>I171</f>
        <v>32.5</v>
      </c>
      <c r="J169" s="581"/>
      <c r="K169" s="170"/>
    </row>
    <row r="170" spans="1:11" s="54" customFormat="1" ht="26.25" customHeight="1" hidden="1">
      <c r="A170" s="308" t="s">
        <v>388</v>
      </c>
      <c r="B170" s="294" t="s">
        <v>169</v>
      </c>
      <c r="C170" s="347" t="s">
        <v>127</v>
      </c>
      <c r="D170" s="296" t="s">
        <v>141</v>
      </c>
      <c r="E170" s="297" t="s">
        <v>88</v>
      </c>
      <c r="F170" s="298" t="s">
        <v>89</v>
      </c>
      <c r="G170" s="296" t="s">
        <v>327</v>
      </c>
      <c r="H170" s="309"/>
      <c r="I170" s="310">
        <f>I172</f>
        <v>32.5</v>
      </c>
      <c r="J170" s="581"/>
      <c r="K170" s="170"/>
    </row>
    <row r="171" spans="1:11" s="54" customFormat="1" ht="42.75" customHeight="1">
      <c r="A171" s="308" t="s">
        <v>541</v>
      </c>
      <c r="B171" s="294" t="s">
        <v>169</v>
      </c>
      <c r="C171" s="347" t="s">
        <v>127</v>
      </c>
      <c r="D171" s="296" t="s">
        <v>141</v>
      </c>
      <c r="E171" s="297" t="s">
        <v>135</v>
      </c>
      <c r="F171" s="298" t="s">
        <v>122</v>
      </c>
      <c r="G171" s="296" t="s">
        <v>327</v>
      </c>
      <c r="H171" s="309"/>
      <c r="I171" s="310">
        <f>I172</f>
        <v>32.5</v>
      </c>
      <c r="J171" s="581"/>
      <c r="K171" s="170"/>
    </row>
    <row r="172" spans="1:11" s="54" customFormat="1" ht="33.75" customHeight="1">
      <c r="A172" s="308" t="s">
        <v>431</v>
      </c>
      <c r="B172" s="294" t="s">
        <v>169</v>
      </c>
      <c r="C172" s="347" t="s">
        <v>127</v>
      </c>
      <c r="D172" s="296" t="s">
        <v>141</v>
      </c>
      <c r="E172" s="297" t="s">
        <v>135</v>
      </c>
      <c r="F172" s="298" t="s">
        <v>122</v>
      </c>
      <c r="G172" s="296" t="s">
        <v>368</v>
      </c>
      <c r="H172" s="309"/>
      <c r="I172" s="310">
        <f>I173</f>
        <v>32.5</v>
      </c>
      <c r="J172" s="581"/>
      <c r="K172" s="170"/>
    </row>
    <row r="173" spans="1:11" s="54" customFormat="1" ht="40.5" customHeight="1">
      <c r="A173" s="308" t="s">
        <v>225</v>
      </c>
      <c r="B173" s="294" t="s">
        <v>169</v>
      </c>
      <c r="C173" s="347" t="s">
        <v>127</v>
      </c>
      <c r="D173" s="296" t="s">
        <v>141</v>
      </c>
      <c r="E173" s="297" t="s">
        <v>135</v>
      </c>
      <c r="F173" s="298" t="s">
        <v>122</v>
      </c>
      <c r="G173" s="316" t="s">
        <v>368</v>
      </c>
      <c r="H173" s="309">
        <v>240</v>
      </c>
      <c r="I173" s="310">
        <f>'Пр.3 '!L174</f>
        <v>32.5</v>
      </c>
      <c r="J173" s="581"/>
      <c r="K173" s="170"/>
    </row>
    <row r="174" spans="1:10" s="54" customFormat="1" ht="57" customHeight="1" hidden="1">
      <c r="A174" s="308"/>
      <c r="B174" s="294" t="s">
        <v>169</v>
      </c>
      <c r="C174" s="347"/>
      <c r="D174" s="296"/>
      <c r="E174" s="297"/>
      <c r="F174" s="298"/>
      <c r="G174" s="296"/>
      <c r="H174" s="309"/>
      <c r="I174" s="310"/>
      <c r="J174" s="581"/>
    </row>
    <row r="175" spans="1:10" s="54" customFormat="1" ht="57" customHeight="1" hidden="1">
      <c r="A175" s="308"/>
      <c r="B175" s="294" t="s">
        <v>169</v>
      </c>
      <c r="C175" s="347"/>
      <c r="D175" s="296"/>
      <c r="E175" s="297"/>
      <c r="F175" s="298"/>
      <c r="G175" s="296"/>
      <c r="H175" s="309"/>
      <c r="I175" s="310"/>
      <c r="J175" s="581"/>
    </row>
    <row r="176" spans="1:10" s="54" customFormat="1" ht="57" customHeight="1" hidden="1">
      <c r="A176" s="308"/>
      <c r="B176" s="294" t="s">
        <v>169</v>
      </c>
      <c r="C176" s="347"/>
      <c r="D176" s="296"/>
      <c r="E176" s="297"/>
      <c r="F176" s="298"/>
      <c r="G176" s="296"/>
      <c r="H176" s="309"/>
      <c r="I176" s="310"/>
      <c r="J176" s="581"/>
    </row>
    <row r="177" spans="1:10" s="54" customFormat="1" ht="57" customHeight="1" hidden="1">
      <c r="A177" s="308"/>
      <c r="B177" s="294" t="s">
        <v>169</v>
      </c>
      <c r="C177" s="347"/>
      <c r="D177" s="296"/>
      <c r="E177" s="297"/>
      <c r="F177" s="298"/>
      <c r="G177" s="296"/>
      <c r="H177" s="309"/>
      <c r="I177" s="310"/>
      <c r="J177" s="581"/>
    </row>
    <row r="178" spans="1:10" s="54" customFormat="1" ht="57" customHeight="1" hidden="1">
      <c r="A178" s="308"/>
      <c r="B178" s="294" t="s">
        <v>169</v>
      </c>
      <c r="C178" s="347"/>
      <c r="D178" s="296"/>
      <c r="E178" s="297"/>
      <c r="F178" s="298"/>
      <c r="G178" s="296"/>
      <c r="H178" s="309"/>
      <c r="I178" s="310"/>
      <c r="J178" s="581"/>
    </row>
    <row r="179" spans="1:10" s="54" customFormat="1" ht="57" customHeight="1" hidden="1">
      <c r="A179" s="308"/>
      <c r="B179" s="294" t="s">
        <v>169</v>
      </c>
      <c r="C179" s="347"/>
      <c r="D179" s="296"/>
      <c r="E179" s="297"/>
      <c r="F179" s="298"/>
      <c r="G179" s="296"/>
      <c r="H179" s="309"/>
      <c r="I179" s="310"/>
      <c r="J179" s="581"/>
    </row>
    <row r="180" spans="1:10" s="54" customFormat="1" ht="57" customHeight="1" hidden="1">
      <c r="A180" s="308"/>
      <c r="B180" s="294" t="s">
        <v>169</v>
      </c>
      <c r="C180" s="347"/>
      <c r="D180" s="296"/>
      <c r="E180" s="297"/>
      <c r="F180" s="298"/>
      <c r="G180" s="296"/>
      <c r="H180" s="309"/>
      <c r="I180" s="310"/>
      <c r="J180" s="581"/>
    </row>
    <row r="181" spans="1:10" s="54" customFormat="1" ht="57" customHeight="1" hidden="1">
      <c r="A181" s="308"/>
      <c r="B181" s="294" t="s">
        <v>169</v>
      </c>
      <c r="C181" s="347"/>
      <c r="D181" s="296"/>
      <c r="E181" s="297"/>
      <c r="F181" s="298"/>
      <c r="G181" s="296"/>
      <c r="H181" s="309"/>
      <c r="I181" s="310"/>
      <c r="J181" s="581"/>
    </row>
    <row r="182" spans="1:10" s="54" customFormat="1" ht="18.75" customHeight="1" hidden="1">
      <c r="A182" s="293"/>
      <c r="B182" s="294" t="s">
        <v>169</v>
      </c>
      <c r="C182" s="347"/>
      <c r="D182" s="296"/>
      <c r="E182" s="297"/>
      <c r="F182" s="298"/>
      <c r="G182" s="296"/>
      <c r="H182" s="299"/>
      <c r="I182" s="310"/>
      <c r="J182" s="581">
        <v>0</v>
      </c>
    </row>
    <row r="183" spans="1:10" s="54" customFormat="1" ht="56.25" customHeight="1" hidden="1">
      <c r="A183" s="305" t="s">
        <v>142</v>
      </c>
      <c r="B183" s="294" t="s">
        <v>169</v>
      </c>
      <c r="C183" s="348" t="s">
        <v>127</v>
      </c>
      <c r="D183" s="287" t="s">
        <v>143</v>
      </c>
      <c r="E183" s="288"/>
      <c r="F183" s="289"/>
      <c r="G183" s="287"/>
      <c r="H183" s="346"/>
      <c r="I183" s="307">
        <f>I185</f>
        <v>0</v>
      </c>
      <c r="J183" s="414">
        <f>J185</f>
        <v>0</v>
      </c>
    </row>
    <row r="184" spans="1:10" s="54" customFormat="1" ht="37.5" customHeight="1" hidden="1">
      <c r="A184" s="305" t="s">
        <v>204</v>
      </c>
      <c r="B184" s="294" t="s">
        <v>169</v>
      </c>
      <c r="C184" s="348" t="s">
        <v>127</v>
      </c>
      <c r="D184" s="287" t="s">
        <v>143</v>
      </c>
      <c r="E184" s="288" t="s">
        <v>133</v>
      </c>
      <c r="F184" s="289" t="s">
        <v>180</v>
      </c>
      <c r="G184" s="287" t="s">
        <v>181</v>
      </c>
      <c r="H184" s="346"/>
      <c r="I184" s="307">
        <f>I185</f>
        <v>0</v>
      </c>
      <c r="J184" s="414">
        <f>J185</f>
        <v>0</v>
      </c>
    </row>
    <row r="185" spans="1:10" s="54" customFormat="1" ht="93.75" customHeight="1" hidden="1">
      <c r="A185" s="305" t="s">
        <v>205</v>
      </c>
      <c r="B185" s="294" t="s">
        <v>169</v>
      </c>
      <c r="C185" s="348" t="s">
        <v>127</v>
      </c>
      <c r="D185" s="287" t="s">
        <v>143</v>
      </c>
      <c r="E185" s="288" t="s">
        <v>133</v>
      </c>
      <c r="F185" s="289" t="s">
        <v>120</v>
      </c>
      <c r="G185" s="287" t="s">
        <v>181</v>
      </c>
      <c r="H185" s="346"/>
      <c r="I185" s="307">
        <f>I188+I186</f>
        <v>0</v>
      </c>
      <c r="J185" s="414">
        <f>J188+J186</f>
        <v>0</v>
      </c>
    </row>
    <row r="186" spans="1:10" s="54" customFormat="1" ht="150" customHeight="1" hidden="1">
      <c r="A186" s="308" t="s">
        <v>208</v>
      </c>
      <c r="B186" s="294" t="s">
        <v>169</v>
      </c>
      <c r="C186" s="347" t="s">
        <v>127</v>
      </c>
      <c r="D186" s="296" t="s">
        <v>143</v>
      </c>
      <c r="E186" s="297" t="s">
        <v>133</v>
      </c>
      <c r="F186" s="298" t="s">
        <v>120</v>
      </c>
      <c r="G186" s="296" t="s">
        <v>209</v>
      </c>
      <c r="H186" s="346"/>
      <c r="I186" s="310">
        <f>I187</f>
        <v>0</v>
      </c>
      <c r="J186" s="408">
        <f>J187</f>
        <v>0</v>
      </c>
    </row>
    <row r="187" spans="1:10" s="54" customFormat="1" ht="56.25" customHeight="1" hidden="1">
      <c r="A187" s="293" t="s">
        <v>210</v>
      </c>
      <c r="B187" s="294" t="s">
        <v>169</v>
      </c>
      <c r="C187" s="347" t="s">
        <v>127</v>
      </c>
      <c r="D187" s="296" t="s">
        <v>143</v>
      </c>
      <c r="E187" s="297" t="s">
        <v>133</v>
      </c>
      <c r="F187" s="298" t="s">
        <v>120</v>
      </c>
      <c r="G187" s="296" t="s">
        <v>209</v>
      </c>
      <c r="H187" s="299">
        <v>244</v>
      </c>
      <c r="I187" s="310">
        <v>0</v>
      </c>
      <c r="J187" s="408">
        <v>0</v>
      </c>
    </row>
    <row r="188" spans="1:10" s="54" customFormat="1" ht="187.5" customHeight="1" hidden="1">
      <c r="A188" s="308" t="s">
        <v>206</v>
      </c>
      <c r="B188" s="294" t="s">
        <v>169</v>
      </c>
      <c r="C188" s="347" t="s">
        <v>127</v>
      </c>
      <c r="D188" s="296" t="s">
        <v>143</v>
      </c>
      <c r="E188" s="297" t="s">
        <v>133</v>
      </c>
      <c r="F188" s="298" t="s">
        <v>120</v>
      </c>
      <c r="G188" s="296" t="s">
        <v>207</v>
      </c>
      <c r="H188" s="346"/>
      <c r="I188" s="310">
        <f>I189</f>
        <v>0</v>
      </c>
      <c r="J188" s="408">
        <f>J189</f>
        <v>0</v>
      </c>
    </row>
    <row r="189" spans="1:10" s="54" customFormat="1" ht="18.75" customHeight="1" hidden="1">
      <c r="A189" s="293" t="s">
        <v>182</v>
      </c>
      <c r="B189" s="294" t="s">
        <v>169</v>
      </c>
      <c r="C189" s="347" t="s">
        <v>127</v>
      </c>
      <c r="D189" s="296" t="s">
        <v>143</v>
      </c>
      <c r="E189" s="297" t="s">
        <v>133</v>
      </c>
      <c r="F189" s="298" t="s">
        <v>120</v>
      </c>
      <c r="G189" s="296" t="s">
        <v>207</v>
      </c>
      <c r="H189" s="299" t="s">
        <v>183</v>
      </c>
      <c r="I189" s="310">
        <v>0</v>
      </c>
      <c r="J189" s="408">
        <v>0</v>
      </c>
    </row>
    <row r="190" spans="1:10" s="54" customFormat="1" ht="38.25" customHeight="1" hidden="1">
      <c r="A190" s="320" t="s">
        <v>390</v>
      </c>
      <c r="B190" s="294" t="s">
        <v>169</v>
      </c>
      <c r="C190" s="257" t="s">
        <v>127</v>
      </c>
      <c r="D190" s="287" t="s">
        <v>141</v>
      </c>
      <c r="E190" s="288" t="s">
        <v>88</v>
      </c>
      <c r="F190" s="289" t="s">
        <v>180</v>
      </c>
      <c r="G190" s="287" t="s">
        <v>326</v>
      </c>
      <c r="H190" s="299"/>
      <c r="I190" s="307">
        <f aca="true" t="shared" si="8" ref="I190:J192">I191</f>
        <v>0</v>
      </c>
      <c r="J190" s="414">
        <f t="shared" si="8"/>
        <v>0</v>
      </c>
    </row>
    <row r="191" spans="1:10" s="54" customFormat="1" ht="18.75" customHeight="1" hidden="1">
      <c r="A191" s="320" t="s">
        <v>388</v>
      </c>
      <c r="B191" s="294" t="s">
        <v>169</v>
      </c>
      <c r="C191" s="257" t="s">
        <v>127</v>
      </c>
      <c r="D191" s="287" t="s">
        <v>141</v>
      </c>
      <c r="E191" s="288" t="s">
        <v>88</v>
      </c>
      <c r="F191" s="289" t="s">
        <v>89</v>
      </c>
      <c r="G191" s="287" t="s">
        <v>326</v>
      </c>
      <c r="H191" s="290"/>
      <c r="I191" s="307">
        <f t="shared" si="8"/>
        <v>0</v>
      </c>
      <c r="J191" s="414">
        <f t="shared" si="8"/>
        <v>0</v>
      </c>
    </row>
    <row r="192" spans="1:10" s="54" customFormat="1" ht="63" customHeight="1" hidden="1">
      <c r="A192" s="293" t="s">
        <v>64</v>
      </c>
      <c r="B192" s="294" t="s">
        <v>169</v>
      </c>
      <c r="C192" s="297" t="s">
        <v>127</v>
      </c>
      <c r="D192" s="296" t="s">
        <v>141</v>
      </c>
      <c r="E192" s="297" t="s">
        <v>88</v>
      </c>
      <c r="F192" s="298" t="s">
        <v>89</v>
      </c>
      <c r="G192" s="296" t="s">
        <v>82</v>
      </c>
      <c r="H192" s="299"/>
      <c r="I192" s="310">
        <f t="shared" si="8"/>
        <v>0</v>
      </c>
      <c r="J192" s="408">
        <f t="shared" si="8"/>
        <v>0</v>
      </c>
    </row>
    <row r="193" spans="1:10" s="54" customFormat="1" ht="56.25" customHeight="1" hidden="1">
      <c r="A193" s="293" t="s">
        <v>225</v>
      </c>
      <c r="B193" s="294" t="s">
        <v>169</v>
      </c>
      <c r="C193" s="297" t="s">
        <v>127</v>
      </c>
      <c r="D193" s="296" t="s">
        <v>141</v>
      </c>
      <c r="E193" s="297" t="s">
        <v>88</v>
      </c>
      <c r="F193" s="298" t="s">
        <v>89</v>
      </c>
      <c r="G193" s="296" t="s">
        <v>82</v>
      </c>
      <c r="H193" s="299">
        <v>240</v>
      </c>
      <c r="I193" s="310">
        <v>0</v>
      </c>
      <c r="J193" s="408">
        <v>0</v>
      </c>
    </row>
    <row r="194" spans="1:10" s="46" customFormat="1" ht="18.75">
      <c r="A194" s="358" t="s">
        <v>144</v>
      </c>
      <c r="B194" s="359" t="s">
        <v>169</v>
      </c>
      <c r="C194" s="360" t="s">
        <v>129</v>
      </c>
      <c r="D194" s="361" t="s">
        <v>125</v>
      </c>
      <c r="E194" s="362"/>
      <c r="F194" s="363"/>
      <c r="G194" s="364"/>
      <c r="H194" s="365"/>
      <c r="I194" s="366">
        <f>I195+I200+I235</f>
        <v>2808</v>
      </c>
      <c r="J194" s="586" t="e">
        <f>J195+J200+J235</f>
        <v>#REF!</v>
      </c>
    </row>
    <row r="195" spans="1:10" s="54" customFormat="1" ht="18.75" customHeight="1" hidden="1">
      <c r="A195" s="305" t="s">
        <v>145</v>
      </c>
      <c r="B195" s="255" t="s">
        <v>169</v>
      </c>
      <c r="C195" s="348" t="s">
        <v>129</v>
      </c>
      <c r="D195" s="287" t="s">
        <v>146</v>
      </c>
      <c r="E195" s="288"/>
      <c r="F195" s="289"/>
      <c r="G195" s="287"/>
      <c r="H195" s="346"/>
      <c r="I195" s="307">
        <f aca="true" t="shared" si="9" ref="I195:J198">I196</f>
        <v>0</v>
      </c>
      <c r="J195" s="414">
        <f t="shared" si="9"/>
        <v>0</v>
      </c>
    </row>
    <row r="196" spans="1:10" s="46" customFormat="1" ht="37.5" customHeight="1" hidden="1">
      <c r="A196" s="320" t="s">
        <v>391</v>
      </c>
      <c r="B196" s="255" t="s">
        <v>169</v>
      </c>
      <c r="C196" s="348" t="s">
        <v>129</v>
      </c>
      <c r="D196" s="287" t="s">
        <v>146</v>
      </c>
      <c r="E196" s="288" t="s">
        <v>88</v>
      </c>
      <c r="F196" s="289" t="s">
        <v>180</v>
      </c>
      <c r="G196" s="287" t="s">
        <v>181</v>
      </c>
      <c r="H196" s="299"/>
      <c r="I196" s="307">
        <f t="shared" si="9"/>
        <v>0</v>
      </c>
      <c r="J196" s="414">
        <f t="shared" si="9"/>
        <v>0</v>
      </c>
    </row>
    <row r="197" spans="1:10" s="46" customFormat="1" ht="18.75" customHeight="1" hidden="1">
      <c r="A197" s="320" t="s">
        <v>388</v>
      </c>
      <c r="B197" s="255" t="s">
        <v>169</v>
      </c>
      <c r="C197" s="348" t="s">
        <v>129</v>
      </c>
      <c r="D197" s="287" t="s">
        <v>146</v>
      </c>
      <c r="E197" s="288" t="s">
        <v>88</v>
      </c>
      <c r="F197" s="289" t="s">
        <v>89</v>
      </c>
      <c r="G197" s="287" t="s">
        <v>181</v>
      </c>
      <c r="H197" s="290"/>
      <c r="I197" s="307">
        <f t="shared" si="9"/>
        <v>0</v>
      </c>
      <c r="J197" s="414">
        <f t="shared" si="9"/>
        <v>0</v>
      </c>
    </row>
    <row r="198" spans="1:10" s="54" customFormat="1" ht="112.5" customHeight="1" hidden="1">
      <c r="A198" s="293" t="s">
        <v>65</v>
      </c>
      <c r="B198" s="255" t="s">
        <v>169</v>
      </c>
      <c r="C198" s="347" t="s">
        <v>129</v>
      </c>
      <c r="D198" s="296" t="s">
        <v>146</v>
      </c>
      <c r="E198" s="297" t="s">
        <v>88</v>
      </c>
      <c r="F198" s="298" t="s">
        <v>89</v>
      </c>
      <c r="G198" s="296" t="s">
        <v>91</v>
      </c>
      <c r="H198" s="299"/>
      <c r="I198" s="310">
        <f t="shared" si="9"/>
        <v>0</v>
      </c>
      <c r="J198" s="408">
        <f t="shared" si="9"/>
        <v>0</v>
      </c>
    </row>
    <row r="199" spans="1:10" s="54" customFormat="1" ht="18.75" customHeight="1" hidden="1">
      <c r="A199" s="293" t="s">
        <v>182</v>
      </c>
      <c r="B199" s="255" t="s">
        <v>169</v>
      </c>
      <c r="C199" s="347" t="s">
        <v>129</v>
      </c>
      <c r="D199" s="296" t="s">
        <v>146</v>
      </c>
      <c r="E199" s="297" t="s">
        <v>88</v>
      </c>
      <c r="F199" s="298" t="s">
        <v>89</v>
      </c>
      <c r="G199" s="296" t="s">
        <v>91</v>
      </c>
      <c r="H199" s="299">
        <v>540</v>
      </c>
      <c r="I199" s="310">
        <v>0</v>
      </c>
      <c r="J199" s="408">
        <v>0</v>
      </c>
    </row>
    <row r="200" spans="1:10" s="54" customFormat="1" ht="18.75">
      <c r="A200" s="343" t="s">
        <v>147</v>
      </c>
      <c r="B200" s="304" t="s">
        <v>169</v>
      </c>
      <c r="C200" s="356" t="s">
        <v>129</v>
      </c>
      <c r="D200" s="280" t="s">
        <v>139</v>
      </c>
      <c r="E200" s="281"/>
      <c r="F200" s="282"/>
      <c r="G200" s="280"/>
      <c r="H200" s="344"/>
      <c r="I200" s="284">
        <f>I201+I205+I231</f>
        <v>2673.3</v>
      </c>
      <c r="J200" s="585" t="e">
        <f>J201+J205+J213+J223+J217+J221</f>
        <v>#REF!</v>
      </c>
    </row>
    <row r="201" spans="1:10" s="46" customFormat="1" ht="80.25" customHeight="1">
      <c r="A201" s="324" t="s">
        <v>432</v>
      </c>
      <c r="B201" s="286" t="s">
        <v>169</v>
      </c>
      <c r="C201" s="313" t="s">
        <v>129</v>
      </c>
      <c r="D201" s="312" t="s">
        <v>139</v>
      </c>
      <c r="E201" s="313" t="s">
        <v>146</v>
      </c>
      <c r="F201" s="314" t="s">
        <v>180</v>
      </c>
      <c r="G201" s="312" t="s">
        <v>326</v>
      </c>
      <c r="H201" s="367"/>
      <c r="I201" s="291">
        <f>I202</f>
        <v>1075.9</v>
      </c>
      <c r="J201" s="414" t="e">
        <f>#REF!</f>
        <v>#REF!</v>
      </c>
    </row>
    <row r="202" spans="1:10" s="46" customFormat="1" ht="39" customHeight="1">
      <c r="A202" s="305" t="s">
        <v>365</v>
      </c>
      <c r="B202" s="255" t="s">
        <v>169</v>
      </c>
      <c r="C202" s="288" t="s">
        <v>129</v>
      </c>
      <c r="D202" s="287" t="s">
        <v>139</v>
      </c>
      <c r="E202" s="288" t="s">
        <v>146</v>
      </c>
      <c r="F202" s="289" t="s">
        <v>180</v>
      </c>
      <c r="G202" s="287" t="s">
        <v>327</v>
      </c>
      <c r="H202" s="368"/>
      <c r="I202" s="307">
        <f>I204</f>
        <v>1075.9</v>
      </c>
      <c r="J202" s="414"/>
    </row>
    <row r="203" spans="1:10" s="54" customFormat="1" ht="93.75" customHeight="1">
      <c r="A203" s="308" t="s">
        <v>433</v>
      </c>
      <c r="B203" s="294" t="s">
        <v>169</v>
      </c>
      <c r="C203" s="297" t="s">
        <v>129</v>
      </c>
      <c r="D203" s="296" t="s">
        <v>139</v>
      </c>
      <c r="E203" s="297" t="s">
        <v>146</v>
      </c>
      <c r="F203" s="298" t="s">
        <v>180</v>
      </c>
      <c r="G203" s="296" t="s">
        <v>366</v>
      </c>
      <c r="H203" s="321"/>
      <c r="I203" s="310">
        <f>I204</f>
        <v>1075.9</v>
      </c>
      <c r="J203" s="408">
        <f>J204</f>
        <v>0</v>
      </c>
    </row>
    <row r="204" spans="1:10" s="54" customFormat="1" ht="31.5">
      <c r="A204" s="293" t="s">
        <v>225</v>
      </c>
      <c r="B204" s="294" t="s">
        <v>169</v>
      </c>
      <c r="C204" s="297" t="s">
        <v>129</v>
      </c>
      <c r="D204" s="296" t="s">
        <v>139</v>
      </c>
      <c r="E204" s="297" t="s">
        <v>146</v>
      </c>
      <c r="F204" s="298" t="s">
        <v>180</v>
      </c>
      <c r="G204" s="296" t="s">
        <v>366</v>
      </c>
      <c r="H204" s="299">
        <v>240</v>
      </c>
      <c r="I204" s="310">
        <f>'Пр.3 '!L205</f>
        <v>1075.9</v>
      </c>
      <c r="J204" s="408">
        <v>0</v>
      </c>
    </row>
    <row r="205" spans="1:10" s="54" customFormat="1" ht="75" customHeight="1">
      <c r="A205" s="324" t="s">
        <v>434</v>
      </c>
      <c r="B205" s="286" t="s">
        <v>169</v>
      </c>
      <c r="C205" s="313" t="s">
        <v>129</v>
      </c>
      <c r="D205" s="312" t="s">
        <v>139</v>
      </c>
      <c r="E205" s="313" t="s">
        <v>141</v>
      </c>
      <c r="F205" s="314" t="s">
        <v>180</v>
      </c>
      <c r="G205" s="312" t="s">
        <v>326</v>
      </c>
      <c r="H205" s="345"/>
      <c r="I205" s="291">
        <f>I206</f>
        <v>1597.4</v>
      </c>
      <c r="J205" s="580">
        <f>J206</f>
        <v>0</v>
      </c>
    </row>
    <row r="206" spans="1:10" s="54" customFormat="1" ht="39.75" customHeight="1">
      <c r="A206" s="305" t="s">
        <v>344</v>
      </c>
      <c r="B206" s="294" t="s">
        <v>169</v>
      </c>
      <c r="C206" s="288" t="s">
        <v>129</v>
      </c>
      <c r="D206" s="287" t="s">
        <v>139</v>
      </c>
      <c r="E206" s="288" t="s">
        <v>141</v>
      </c>
      <c r="F206" s="289" t="s">
        <v>180</v>
      </c>
      <c r="G206" s="287" t="s">
        <v>327</v>
      </c>
      <c r="H206" s="321"/>
      <c r="I206" s="307">
        <f>I207+I227+I229</f>
        <v>1597.4</v>
      </c>
      <c r="J206" s="580">
        <f>J207+J209+J211</f>
        <v>0</v>
      </c>
    </row>
    <row r="207" spans="1:10" s="53" customFormat="1" ht="58.5" customHeight="1">
      <c r="A207" s="308" t="s">
        <v>514</v>
      </c>
      <c r="B207" s="294" t="s">
        <v>169</v>
      </c>
      <c r="C207" s="297" t="s">
        <v>129</v>
      </c>
      <c r="D207" s="296" t="s">
        <v>139</v>
      </c>
      <c r="E207" s="297" t="s">
        <v>141</v>
      </c>
      <c r="F207" s="298" t="s">
        <v>180</v>
      </c>
      <c r="G207" s="296" t="s">
        <v>512</v>
      </c>
      <c r="H207" s="321"/>
      <c r="I207" s="310">
        <f>I208</f>
        <v>807</v>
      </c>
      <c r="J207" s="587">
        <f>J208</f>
        <v>0</v>
      </c>
    </row>
    <row r="208" spans="1:10" s="54" customFormat="1" ht="31.5">
      <c r="A208" s="293" t="s">
        <v>225</v>
      </c>
      <c r="B208" s="294" t="s">
        <v>169</v>
      </c>
      <c r="C208" s="297" t="s">
        <v>129</v>
      </c>
      <c r="D208" s="296" t="s">
        <v>139</v>
      </c>
      <c r="E208" s="297" t="s">
        <v>141</v>
      </c>
      <c r="F208" s="298" t="s">
        <v>180</v>
      </c>
      <c r="G208" s="296" t="s">
        <v>512</v>
      </c>
      <c r="H208" s="299">
        <v>240</v>
      </c>
      <c r="I208" s="310">
        <f>'Пр.3 '!L229</f>
        <v>807</v>
      </c>
      <c r="J208" s="587">
        <v>0</v>
      </c>
    </row>
    <row r="209" spans="1:10" s="54" customFormat="1" ht="140.25" customHeight="1" hidden="1">
      <c r="A209" s="308"/>
      <c r="B209" s="294"/>
      <c r="C209" s="297"/>
      <c r="D209" s="296"/>
      <c r="E209" s="297"/>
      <c r="F209" s="298"/>
      <c r="G209" s="296"/>
      <c r="H209" s="321"/>
      <c r="I209" s="310"/>
      <c r="J209" s="408"/>
    </row>
    <row r="210" spans="1:10" s="54" customFormat="1" ht="18.75" customHeight="1" hidden="1">
      <c r="A210" s="293"/>
      <c r="B210" s="294"/>
      <c r="C210" s="297"/>
      <c r="D210" s="296"/>
      <c r="E210" s="297"/>
      <c r="F210" s="298"/>
      <c r="G210" s="296"/>
      <c r="H210" s="299"/>
      <c r="I210" s="310"/>
      <c r="J210" s="408"/>
    </row>
    <row r="211" spans="1:10" s="54" customFormat="1" ht="206.25" customHeight="1" hidden="1">
      <c r="A211" s="308"/>
      <c r="B211" s="294"/>
      <c r="C211" s="297"/>
      <c r="D211" s="296"/>
      <c r="E211" s="297"/>
      <c r="F211" s="298"/>
      <c r="G211" s="296"/>
      <c r="H211" s="321"/>
      <c r="I211" s="310"/>
      <c r="J211" s="408"/>
    </row>
    <row r="212" spans="1:10" s="54" customFormat="1" ht="18.75" customHeight="1" hidden="1">
      <c r="A212" s="293"/>
      <c r="B212" s="294"/>
      <c r="C212" s="297"/>
      <c r="D212" s="296"/>
      <c r="E212" s="297"/>
      <c r="F212" s="298"/>
      <c r="G212" s="296"/>
      <c r="H212" s="299"/>
      <c r="I212" s="310"/>
      <c r="J212" s="408"/>
    </row>
    <row r="213" spans="1:10" s="54" customFormat="1" ht="112.5" customHeight="1" hidden="1">
      <c r="A213" s="305"/>
      <c r="B213" s="294"/>
      <c r="C213" s="288"/>
      <c r="D213" s="287"/>
      <c r="E213" s="288"/>
      <c r="F213" s="289"/>
      <c r="G213" s="287"/>
      <c r="H213" s="346"/>
      <c r="I213" s="307"/>
      <c r="J213" s="414"/>
    </row>
    <row r="214" spans="1:10" s="54" customFormat="1" ht="40.5" customHeight="1" hidden="1">
      <c r="A214" s="305"/>
      <c r="B214" s="294"/>
      <c r="C214" s="288"/>
      <c r="D214" s="287"/>
      <c r="E214" s="288"/>
      <c r="F214" s="289"/>
      <c r="G214" s="287"/>
      <c r="H214" s="321"/>
      <c r="I214" s="307"/>
      <c r="J214" s="414"/>
    </row>
    <row r="215" spans="1:10" s="54" customFormat="1" ht="58.5" customHeight="1" hidden="1">
      <c r="A215" s="308"/>
      <c r="B215" s="294"/>
      <c r="C215" s="297"/>
      <c r="D215" s="296"/>
      <c r="E215" s="297"/>
      <c r="F215" s="298"/>
      <c r="G215" s="296"/>
      <c r="H215" s="321"/>
      <c r="I215" s="310"/>
      <c r="J215" s="408"/>
    </row>
    <row r="216" spans="1:10" s="54" customFormat="1" ht="56.25" customHeight="1" hidden="1">
      <c r="A216" s="293"/>
      <c r="B216" s="294"/>
      <c r="C216" s="297"/>
      <c r="D216" s="296"/>
      <c r="E216" s="297"/>
      <c r="F216" s="298"/>
      <c r="G216" s="296"/>
      <c r="H216" s="299"/>
      <c r="I216" s="310"/>
      <c r="J216" s="408"/>
    </row>
    <row r="217" spans="1:10" s="54" customFormat="1" ht="93.75" customHeight="1" hidden="1">
      <c r="A217" s="305"/>
      <c r="B217" s="294"/>
      <c r="C217" s="288"/>
      <c r="D217" s="287"/>
      <c r="E217" s="288"/>
      <c r="F217" s="289"/>
      <c r="G217" s="287"/>
      <c r="H217" s="346"/>
      <c r="I217" s="307"/>
      <c r="J217" s="414"/>
    </row>
    <row r="218" spans="1:10" s="54" customFormat="1" ht="75" customHeight="1" hidden="1">
      <c r="A218" s="305"/>
      <c r="B218" s="294"/>
      <c r="C218" s="288"/>
      <c r="D218" s="287"/>
      <c r="E218" s="288"/>
      <c r="F218" s="289"/>
      <c r="G218" s="287"/>
      <c r="H218" s="321"/>
      <c r="I218" s="307"/>
      <c r="J218" s="414"/>
    </row>
    <row r="219" spans="1:10" s="54" customFormat="1" ht="112.5" customHeight="1" hidden="1">
      <c r="A219" s="308"/>
      <c r="B219" s="294"/>
      <c r="C219" s="297"/>
      <c r="D219" s="296"/>
      <c r="E219" s="297"/>
      <c r="F219" s="298"/>
      <c r="G219" s="296"/>
      <c r="H219" s="321"/>
      <c r="I219" s="310"/>
      <c r="J219" s="408"/>
    </row>
    <row r="220" spans="1:10" s="54" customFormat="1" ht="56.25" customHeight="1" hidden="1">
      <c r="A220" s="293"/>
      <c r="B220" s="294"/>
      <c r="C220" s="297"/>
      <c r="D220" s="296"/>
      <c r="E220" s="297"/>
      <c r="F220" s="298"/>
      <c r="G220" s="296"/>
      <c r="H220" s="299"/>
      <c r="I220" s="310"/>
      <c r="J220" s="408"/>
    </row>
    <row r="221" spans="1:10" s="54" customFormat="1" ht="112.5" customHeight="1" hidden="1">
      <c r="A221" s="293"/>
      <c r="B221" s="294"/>
      <c r="C221" s="297"/>
      <c r="D221" s="296"/>
      <c r="E221" s="297"/>
      <c r="F221" s="298"/>
      <c r="G221" s="296"/>
      <c r="H221" s="299"/>
      <c r="I221" s="310"/>
      <c r="J221" s="408"/>
    </row>
    <row r="222" spans="1:10" s="54" customFormat="1" ht="37.5" customHeight="1" hidden="1">
      <c r="A222" s="293"/>
      <c r="B222" s="294"/>
      <c r="C222" s="297"/>
      <c r="D222" s="296"/>
      <c r="E222" s="297"/>
      <c r="F222" s="298"/>
      <c r="G222" s="296"/>
      <c r="H222" s="299"/>
      <c r="I222" s="310"/>
      <c r="J222" s="408"/>
    </row>
    <row r="223" spans="1:10" s="54" customFormat="1" ht="38.25" customHeight="1" hidden="1">
      <c r="A223" s="320"/>
      <c r="B223" s="294"/>
      <c r="C223" s="257"/>
      <c r="D223" s="287"/>
      <c r="E223" s="288"/>
      <c r="F223" s="289"/>
      <c r="G223" s="287"/>
      <c r="H223" s="299"/>
      <c r="I223" s="307"/>
      <c r="J223" s="414"/>
    </row>
    <row r="224" spans="1:10" s="54" customFormat="1" ht="18.75" customHeight="1" hidden="1">
      <c r="A224" s="320"/>
      <c r="B224" s="294"/>
      <c r="C224" s="257"/>
      <c r="D224" s="287"/>
      <c r="E224" s="288"/>
      <c r="F224" s="289"/>
      <c r="G224" s="287"/>
      <c r="H224" s="290"/>
      <c r="I224" s="307"/>
      <c r="J224" s="414"/>
    </row>
    <row r="225" spans="1:10" s="54" customFormat="1" ht="81.75" customHeight="1" hidden="1">
      <c r="A225" s="293"/>
      <c r="B225" s="294"/>
      <c r="C225" s="297"/>
      <c r="D225" s="296"/>
      <c r="E225" s="297"/>
      <c r="F225" s="298"/>
      <c r="G225" s="296"/>
      <c r="H225" s="299"/>
      <c r="I225" s="310"/>
      <c r="J225" s="408"/>
    </row>
    <row r="226" spans="1:10" s="54" customFormat="1" ht="56.25" customHeight="1" hidden="1">
      <c r="A226" s="293"/>
      <c r="B226" s="294"/>
      <c r="C226" s="297"/>
      <c r="D226" s="296"/>
      <c r="E226" s="297"/>
      <c r="F226" s="298"/>
      <c r="G226" s="296"/>
      <c r="H226" s="299"/>
      <c r="I226" s="310"/>
      <c r="J226" s="408"/>
    </row>
    <row r="227" spans="1:10" s="54" customFormat="1" ht="64.5" customHeight="1">
      <c r="A227" s="293" t="s">
        <v>485</v>
      </c>
      <c r="B227" s="294" t="s">
        <v>169</v>
      </c>
      <c r="C227" s="297" t="s">
        <v>129</v>
      </c>
      <c r="D227" s="296" t="s">
        <v>139</v>
      </c>
      <c r="E227" s="297" t="s">
        <v>141</v>
      </c>
      <c r="F227" s="298" t="s">
        <v>180</v>
      </c>
      <c r="G227" s="296" t="s">
        <v>473</v>
      </c>
      <c r="H227" s="369"/>
      <c r="I227" s="310">
        <f>I228</f>
        <v>66.1</v>
      </c>
      <c r="J227" s="408"/>
    </row>
    <row r="228" spans="1:10" s="54" customFormat="1" ht="31.5">
      <c r="A228" s="293" t="s">
        <v>225</v>
      </c>
      <c r="B228" s="294" t="s">
        <v>169</v>
      </c>
      <c r="C228" s="297" t="s">
        <v>129</v>
      </c>
      <c r="D228" s="296" t="s">
        <v>139</v>
      </c>
      <c r="E228" s="297" t="s">
        <v>141</v>
      </c>
      <c r="F228" s="298" t="s">
        <v>180</v>
      </c>
      <c r="G228" s="296" t="s">
        <v>473</v>
      </c>
      <c r="H228" s="369">
        <v>240</v>
      </c>
      <c r="I228" s="310">
        <f>'Пр.3 '!L231</f>
        <v>66.1</v>
      </c>
      <c r="J228" s="408"/>
    </row>
    <row r="229" spans="1:10" s="54" customFormat="1" ht="54.75" customHeight="1">
      <c r="A229" s="293" t="s">
        <v>485</v>
      </c>
      <c r="B229" s="294" t="s">
        <v>169</v>
      </c>
      <c r="C229" s="297" t="s">
        <v>129</v>
      </c>
      <c r="D229" s="296" t="s">
        <v>139</v>
      </c>
      <c r="E229" s="297" t="s">
        <v>141</v>
      </c>
      <c r="F229" s="298" t="s">
        <v>180</v>
      </c>
      <c r="G229" s="296" t="s">
        <v>471</v>
      </c>
      <c r="H229" s="369"/>
      <c r="I229" s="310">
        <f>I230</f>
        <v>724.3</v>
      </c>
      <c r="J229" s="408"/>
    </row>
    <row r="230" spans="1:10" s="54" customFormat="1" ht="31.5">
      <c r="A230" s="293" t="s">
        <v>225</v>
      </c>
      <c r="B230" s="294" t="s">
        <v>169</v>
      </c>
      <c r="C230" s="297" t="s">
        <v>129</v>
      </c>
      <c r="D230" s="296" t="s">
        <v>139</v>
      </c>
      <c r="E230" s="297" t="s">
        <v>141</v>
      </c>
      <c r="F230" s="298" t="s">
        <v>180</v>
      </c>
      <c r="G230" s="296" t="s">
        <v>471</v>
      </c>
      <c r="H230" s="369">
        <v>240</v>
      </c>
      <c r="I230" s="310">
        <f>'Пр.3 '!L233</f>
        <v>724.3</v>
      </c>
      <c r="J230" s="408"/>
    </row>
    <row r="231" spans="1:10" s="54" customFormat="1" ht="18.75" customHeight="1" hidden="1">
      <c r="A231" s="370" t="s">
        <v>388</v>
      </c>
      <c r="B231" s="294" t="s">
        <v>169</v>
      </c>
      <c r="C231" s="371" t="s">
        <v>129</v>
      </c>
      <c r="D231" s="372" t="s">
        <v>139</v>
      </c>
      <c r="E231" s="371" t="s">
        <v>88</v>
      </c>
      <c r="F231" s="373" t="s">
        <v>180</v>
      </c>
      <c r="G231" s="372" t="s">
        <v>326</v>
      </c>
      <c r="H231" s="374"/>
      <c r="I231" s="375">
        <f>I232</f>
        <v>0</v>
      </c>
      <c r="J231" s="408"/>
    </row>
    <row r="232" spans="1:10" s="54" customFormat="1" ht="18.75" customHeight="1" hidden="1">
      <c r="A232" s="293" t="s">
        <v>388</v>
      </c>
      <c r="B232" s="294" t="s">
        <v>169</v>
      </c>
      <c r="C232" s="297" t="s">
        <v>129</v>
      </c>
      <c r="D232" s="296" t="s">
        <v>139</v>
      </c>
      <c r="E232" s="297" t="s">
        <v>88</v>
      </c>
      <c r="F232" s="298" t="s">
        <v>89</v>
      </c>
      <c r="G232" s="296" t="s">
        <v>326</v>
      </c>
      <c r="H232" s="369"/>
      <c r="I232" s="310">
        <f>I233</f>
        <v>0</v>
      </c>
      <c r="J232" s="408"/>
    </row>
    <row r="233" spans="1:10" s="54" customFormat="1" ht="56.25" customHeight="1" hidden="1">
      <c r="A233" s="293" t="s">
        <v>464</v>
      </c>
      <c r="B233" s="294" t="s">
        <v>169</v>
      </c>
      <c r="C233" s="297" t="s">
        <v>129</v>
      </c>
      <c r="D233" s="296" t="s">
        <v>139</v>
      </c>
      <c r="E233" s="297" t="s">
        <v>88</v>
      </c>
      <c r="F233" s="298" t="s">
        <v>89</v>
      </c>
      <c r="G233" s="296" t="s">
        <v>471</v>
      </c>
      <c r="H233" s="369"/>
      <c r="I233" s="310">
        <f>I234</f>
        <v>0</v>
      </c>
      <c r="J233" s="408"/>
    </row>
    <row r="234" spans="1:10" s="54" customFormat="1" ht="56.25" customHeight="1" hidden="1">
      <c r="A234" s="293" t="s">
        <v>470</v>
      </c>
      <c r="B234" s="294" t="s">
        <v>169</v>
      </c>
      <c r="C234" s="297" t="s">
        <v>129</v>
      </c>
      <c r="D234" s="296" t="s">
        <v>139</v>
      </c>
      <c r="E234" s="297" t="s">
        <v>88</v>
      </c>
      <c r="F234" s="298" t="s">
        <v>89</v>
      </c>
      <c r="G234" s="296" t="s">
        <v>471</v>
      </c>
      <c r="H234" s="369">
        <v>240</v>
      </c>
      <c r="I234" s="310">
        <v>0</v>
      </c>
      <c r="J234" s="408"/>
    </row>
    <row r="235" spans="1:10" s="54" customFormat="1" ht="18.75">
      <c r="A235" s="343" t="s">
        <v>148</v>
      </c>
      <c r="B235" s="304" t="s">
        <v>169</v>
      </c>
      <c r="C235" s="281" t="s">
        <v>129</v>
      </c>
      <c r="D235" s="280" t="s">
        <v>149</v>
      </c>
      <c r="E235" s="281"/>
      <c r="F235" s="282"/>
      <c r="G235" s="280"/>
      <c r="H235" s="344"/>
      <c r="I235" s="284">
        <f>I236+I241</f>
        <v>134.7</v>
      </c>
      <c r="J235" s="585">
        <f>J241+J246+J236</f>
        <v>0</v>
      </c>
    </row>
    <row r="236" spans="1:10" s="54" customFormat="1" ht="60.75" customHeight="1">
      <c r="A236" s="324" t="s">
        <v>405</v>
      </c>
      <c r="B236" s="286" t="s">
        <v>169</v>
      </c>
      <c r="C236" s="311" t="s">
        <v>129</v>
      </c>
      <c r="D236" s="312" t="s">
        <v>149</v>
      </c>
      <c r="E236" s="313" t="s">
        <v>124</v>
      </c>
      <c r="F236" s="314" t="s">
        <v>180</v>
      </c>
      <c r="G236" s="312" t="s">
        <v>326</v>
      </c>
      <c r="H236" s="325"/>
      <c r="I236" s="291">
        <f>I238</f>
        <v>16.7</v>
      </c>
      <c r="J236" s="580">
        <f>J237</f>
        <v>0</v>
      </c>
    </row>
    <row r="237" spans="1:10" s="54" customFormat="1" ht="8.25" customHeight="1" hidden="1">
      <c r="A237" s="324"/>
      <c r="B237" s="255" t="s">
        <v>169</v>
      </c>
      <c r="C237" s="311" t="s">
        <v>129</v>
      </c>
      <c r="D237" s="312" t="s">
        <v>149</v>
      </c>
      <c r="E237" s="313" t="s">
        <v>124</v>
      </c>
      <c r="F237" s="314" t="s">
        <v>180</v>
      </c>
      <c r="G237" s="312" t="s">
        <v>326</v>
      </c>
      <c r="H237" s="315"/>
      <c r="I237" s="291"/>
      <c r="J237" s="580">
        <f>J239</f>
        <v>0</v>
      </c>
    </row>
    <row r="238" spans="1:10" s="54" customFormat="1" ht="51.75" customHeight="1">
      <c r="A238" s="376" t="s">
        <v>338</v>
      </c>
      <c r="B238" s="255" t="s">
        <v>169</v>
      </c>
      <c r="C238" s="311" t="s">
        <v>129</v>
      </c>
      <c r="D238" s="312" t="s">
        <v>149</v>
      </c>
      <c r="E238" s="313" t="s">
        <v>124</v>
      </c>
      <c r="F238" s="314" t="s">
        <v>180</v>
      </c>
      <c r="G238" s="312" t="s">
        <v>327</v>
      </c>
      <c r="H238" s="315"/>
      <c r="I238" s="291">
        <f>I239</f>
        <v>16.7</v>
      </c>
      <c r="J238" s="580"/>
    </row>
    <row r="239" spans="1:10" s="54" customFormat="1" ht="42" customHeight="1">
      <c r="A239" s="377" t="s">
        <v>372</v>
      </c>
      <c r="B239" s="294" t="s">
        <v>169</v>
      </c>
      <c r="C239" s="327" t="s">
        <v>129</v>
      </c>
      <c r="D239" s="316" t="s">
        <v>149</v>
      </c>
      <c r="E239" s="328" t="s">
        <v>124</v>
      </c>
      <c r="F239" s="329" t="s">
        <v>180</v>
      </c>
      <c r="G239" s="316" t="s">
        <v>384</v>
      </c>
      <c r="H239" s="325"/>
      <c r="I239" s="300">
        <f>I240</f>
        <v>16.7</v>
      </c>
      <c r="J239" s="581">
        <f>J240</f>
        <v>0</v>
      </c>
    </row>
    <row r="240" spans="1:10" s="54" customFormat="1" ht="31.5">
      <c r="A240" s="333" t="s">
        <v>225</v>
      </c>
      <c r="B240" s="294" t="s">
        <v>169</v>
      </c>
      <c r="C240" s="327" t="s">
        <v>129</v>
      </c>
      <c r="D240" s="316" t="s">
        <v>149</v>
      </c>
      <c r="E240" s="328" t="s">
        <v>124</v>
      </c>
      <c r="F240" s="329" t="s">
        <v>180</v>
      </c>
      <c r="G240" s="316" t="s">
        <v>384</v>
      </c>
      <c r="H240" s="330">
        <v>240</v>
      </c>
      <c r="I240" s="300">
        <f>'Пр.3 '!L241</f>
        <v>16.7</v>
      </c>
      <c r="J240" s="581">
        <v>0</v>
      </c>
    </row>
    <row r="241" spans="1:10" s="46" customFormat="1" ht="76.5" customHeight="1">
      <c r="A241" s="324" t="s">
        <v>339</v>
      </c>
      <c r="B241" s="286" t="s">
        <v>169</v>
      </c>
      <c r="C241" s="311" t="s">
        <v>129</v>
      </c>
      <c r="D241" s="312" t="s">
        <v>149</v>
      </c>
      <c r="E241" s="313" t="s">
        <v>151</v>
      </c>
      <c r="F241" s="314" t="s">
        <v>180</v>
      </c>
      <c r="G241" s="312" t="s">
        <v>326</v>
      </c>
      <c r="H241" s="325"/>
      <c r="I241" s="291">
        <f>I242+I253</f>
        <v>118</v>
      </c>
      <c r="J241" s="580">
        <f>J242</f>
        <v>0</v>
      </c>
    </row>
    <row r="242" spans="1:10" s="54" customFormat="1" ht="18.75">
      <c r="A242" s="324" t="s">
        <v>340</v>
      </c>
      <c r="B242" s="255" t="s">
        <v>169</v>
      </c>
      <c r="C242" s="311" t="s">
        <v>129</v>
      </c>
      <c r="D242" s="312" t="s">
        <v>149</v>
      </c>
      <c r="E242" s="313" t="s">
        <v>151</v>
      </c>
      <c r="F242" s="314" t="s">
        <v>120</v>
      </c>
      <c r="G242" s="312" t="s">
        <v>326</v>
      </c>
      <c r="H242" s="315"/>
      <c r="I242" s="291">
        <f>I244</f>
        <v>112.5</v>
      </c>
      <c r="J242" s="580">
        <f>J244</f>
        <v>0</v>
      </c>
    </row>
    <row r="243" spans="1:10" s="54" customFormat="1" ht="31.5">
      <c r="A243" s="376" t="s">
        <v>341</v>
      </c>
      <c r="B243" s="255" t="s">
        <v>169</v>
      </c>
      <c r="C243" s="311" t="s">
        <v>129</v>
      </c>
      <c r="D243" s="312" t="s">
        <v>149</v>
      </c>
      <c r="E243" s="313" t="s">
        <v>151</v>
      </c>
      <c r="F243" s="314" t="s">
        <v>120</v>
      </c>
      <c r="G243" s="312" t="s">
        <v>327</v>
      </c>
      <c r="H243" s="315"/>
      <c r="I243" s="291">
        <f>I244</f>
        <v>112.5</v>
      </c>
      <c r="J243" s="580"/>
    </row>
    <row r="244" spans="1:10" s="54" customFormat="1" ht="18.75">
      <c r="A244" s="377" t="s">
        <v>373</v>
      </c>
      <c r="B244" s="294" t="s">
        <v>169</v>
      </c>
      <c r="C244" s="327" t="s">
        <v>129</v>
      </c>
      <c r="D244" s="316" t="s">
        <v>149</v>
      </c>
      <c r="E244" s="328" t="s">
        <v>151</v>
      </c>
      <c r="F244" s="329" t="s">
        <v>120</v>
      </c>
      <c r="G244" s="316" t="s">
        <v>364</v>
      </c>
      <c r="H244" s="325"/>
      <c r="I244" s="300">
        <f>I245</f>
        <v>112.5</v>
      </c>
      <c r="J244" s="581">
        <f>J245</f>
        <v>0</v>
      </c>
    </row>
    <row r="245" spans="1:10" s="54" customFormat="1" ht="31.5">
      <c r="A245" s="333" t="s">
        <v>225</v>
      </c>
      <c r="B245" s="294" t="s">
        <v>169</v>
      </c>
      <c r="C245" s="327" t="s">
        <v>129</v>
      </c>
      <c r="D245" s="316" t="s">
        <v>149</v>
      </c>
      <c r="E245" s="328" t="s">
        <v>151</v>
      </c>
      <c r="F245" s="329" t="s">
        <v>120</v>
      </c>
      <c r="G245" s="316" t="s">
        <v>364</v>
      </c>
      <c r="H245" s="330">
        <v>240</v>
      </c>
      <c r="I245" s="300">
        <f>'Пр.3 '!L246</f>
        <v>112.5</v>
      </c>
      <c r="J245" s="581">
        <v>0</v>
      </c>
    </row>
    <row r="246" spans="1:10" s="53" customFormat="1" ht="75" customHeight="1" hidden="1">
      <c r="A246" s="324" t="s">
        <v>199</v>
      </c>
      <c r="B246" s="294" t="s">
        <v>169</v>
      </c>
      <c r="C246" s="313" t="s">
        <v>129</v>
      </c>
      <c r="D246" s="312" t="s">
        <v>149</v>
      </c>
      <c r="E246" s="313" t="s">
        <v>131</v>
      </c>
      <c r="F246" s="314" t="s">
        <v>180</v>
      </c>
      <c r="G246" s="312" t="s">
        <v>181</v>
      </c>
      <c r="H246" s="325"/>
      <c r="I246" s="291">
        <f>I247</f>
        <v>0</v>
      </c>
      <c r="J246" s="414">
        <f>J247</f>
        <v>0</v>
      </c>
    </row>
    <row r="247" spans="1:10" s="53" customFormat="1" ht="131.25" customHeight="1" hidden="1">
      <c r="A247" s="324" t="s">
        <v>200</v>
      </c>
      <c r="B247" s="294" t="s">
        <v>169</v>
      </c>
      <c r="C247" s="313" t="s">
        <v>129</v>
      </c>
      <c r="D247" s="312" t="s">
        <v>149</v>
      </c>
      <c r="E247" s="313" t="s">
        <v>131</v>
      </c>
      <c r="F247" s="314" t="s">
        <v>120</v>
      </c>
      <c r="G247" s="312" t="s">
        <v>181</v>
      </c>
      <c r="H247" s="367"/>
      <c r="I247" s="291">
        <f>I248+I250</f>
        <v>0</v>
      </c>
      <c r="J247" s="414">
        <f>J248+J250</f>
        <v>0</v>
      </c>
    </row>
    <row r="248" spans="1:10" s="54" customFormat="1" ht="225" customHeight="1" hidden="1">
      <c r="A248" s="378" t="s">
        <v>100</v>
      </c>
      <c r="B248" s="294" t="s">
        <v>169</v>
      </c>
      <c r="C248" s="328" t="s">
        <v>129</v>
      </c>
      <c r="D248" s="316" t="s">
        <v>149</v>
      </c>
      <c r="E248" s="328" t="s">
        <v>131</v>
      </c>
      <c r="F248" s="329" t="s">
        <v>120</v>
      </c>
      <c r="G248" s="316" t="s">
        <v>201</v>
      </c>
      <c r="H248" s="367"/>
      <c r="I248" s="300">
        <f>I249</f>
        <v>0</v>
      </c>
      <c r="J248" s="408">
        <f>J249</f>
        <v>0</v>
      </c>
    </row>
    <row r="249" spans="1:10" s="54" customFormat="1" ht="18.75" customHeight="1" hidden="1">
      <c r="A249" s="333" t="s">
        <v>182</v>
      </c>
      <c r="B249" s="294" t="s">
        <v>169</v>
      </c>
      <c r="C249" s="328" t="s">
        <v>129</v>
      </c>
      <c r="D249" s="316" t="s">
        <v>149</v>
      </c>
      <c r="E249" s="328" t="s">
        <v>131</v>
      </c>
      <c r="F249" s="329" t="s">
        <v>120</v>
      </c>
      <c r="G249" s="316" t="s">
        <v>201</v>
      </c>
      <c r="H249" s="330" t="s">
        <v>183</v>
      </c>
      <c r="I249" s="300">
        <v>0</v>
      </c>
      <c r="J249" s="408">
        <v>0</v>
      </c>
    </row>
    <row r="250" spans="1:10" s="54" customFormat="1" ht="262.5" customHeight="1" hidden="1">
      <c r="A250" s="378" t="s">
        <v>202</v>
      </c>
      <c r="B250" s="294" t="s">
        <v>169</v>
      </c>
      <c r="C250" s="328" t="s">
        <v>129</v>
      </c>
      <c r="D250" s="316" t="s">
        <v>149</v>
      </c>
      <c r="E250" s="328" t="s">
        <v>131</v>
      </c>
      <c r="F250" s="329" t="s">
        <v>120</v>
      </c>
      <c r="G250" s="316" t="s">
        <v>203</v>
      </c>
      <c r="H250" s="325"/>
      <c r="I250" s="300">
        <f>I251</f>
        <v>0</v>
      </c>
      <c r="J250" s="408">
        <f>J251</f>
        <v>0</v>
      </c>
    </row>
    <row r="251" spans="1:10" s="54" customFormat="1" ht="18.75" customHeight="1" hidden="1">
      <c r="A251" s="333" t="s">
        <v>182</v>
      </c>
      <c r="B251" s="294" t="s">
        <v>169</v>
      </c>
      <c r="C251" s="328" t="s">
        <v>129</v>
      </c>
      <c r="D251" s="316" t="s">
        <v>149</v>
      </c>
      <c r="E251" s="328" t="s">
        <v>131</v>
      </c>
      <c r="F251" s="329" t="s">
        <v>120</v>
      </c>
      <c r="G251" s="316" t="s">
        <v>203</v>
      </c>
      <c r="H251" s="330" t="s">
        <v>183</v>
      </c>
      <c r="I251" s="300">
        <v>0</v>
      </c>
      <c r="J251" s="408">
        <v>0</v>
      </c>
    </row>
    <row r="252" spans="1:10" s="54" customFormat="1" ht="18.75" customHeight="1" hidden="1">
      <c r="A252" s="324"/>
      <c r="B252" s="294" t="s">
        <v>169</v>
      </c>
      <c r="C252" s="311"/>
      <c r="D252" s="312"/>
      <c r="E252" s="313"/>
      <c r="F252" s="314"/>
      <c r="G252" s="312"/>
      <c r="H252" s="325"/>
      <c r="I252" s="291"/>
      <c r="J252" s="580">
        <f>J253</f>
        <v>0</v>
      </c>
    </row>
    <row r="253" spans="1:10" s="54" customFormat="1" ht="31.5">
      <c r="A253" s="324" t="s">
        <v>342</v>
      </c>
      <c r="B253" s="255" t="s">
        <v>169</v>
      </c>
      <c r="C253" s="311" t="s">
        <v>129</v>
      </c>
      <c r="D253" s="312" t="s">
        <v>149</v>
      </c>
      <c r="E253" s="313" t="s">
        <v>151</v>
      </c>
      <c r="F253" s="314" t="s">
        <v>121</v>
      </c>
      <c r="G253" s="312" t="s">
        <v>326</v>
      </c>
      <c r="H253" s="315"/>
      <c r="I253" s="291">
        <f>I254</f>
        <v>5.5</v>
      </c>
      <c r="J253" s="580">
        <f>J255</f>
        <v>0</v>
      </c>
    </row>
    <row r="254" spans="1:10" s="54" customFormat="1" ht="31.5">
      <c r="A254" s="376" t="s">
        <v>343</v>
      </c>
      <c r="B254" s="255" t="s">
        <v>169</v>
      </c>
      <c r="C254" s="311" t="s">
        <v>129</v>
      </c>
      <c r="D254" s="312" t="s">
        <v>149</v>
      </c>
      <c r="E254" s="313" t="s">
        <v>151</v>
      </c>
      <c r="F254" s="314" t="s">
        <v>121</v>
      </c>
      <c r="G254" s="312" t="s">
        <v>327</v>
      </c>
      <c r="H254" s="315"/>
      <c r="I254" s="291">
        <f>I255</f>
        <v>5.5</v>
      </c>
      <c r="J254" s="580"/>
    </row>
    <row r="255" spans="1:10" s="54" customFormat="1" ht="43.5" customHeight="1">
      <c r="A255" s="377" t="s">
        <v>374</v>
      </c>
      <c r="B255" s="294" t="s">
        <v>169</v>
      </c>
      <c r="C255" s="327" t="s">
        <v>129</v>
      </c>
      <c r="D255" s="316" t="s">
        <v>149</v>
      </c>
      <c r="E255" s="328" t="s">
        <v>151</v>
      </c>
      <c r="F255" s="329" t="s">
        <v>121</v>
      </c>
      <c r="G255" s="316" t="s">
        <v>361</v>
      </c>
      <c r="H255" s="325"/>
      <c r="I255" s="300">
        <f>I256</f>
        <v>5.5</v>
      </c>
      <c r="J255" s="581">
        <f>J256</f>
        <v>0</v>
      </c>
    </row>
    <row r="256" spans="1:10" s="54" customFormat="1" ht="31.5">
      <c r="A256" s="333" t="s">
        <v>225</v>
      </c>
      <c r="B256" s="294" t="s">
        <v>169</v>
      </c>
      <c r="C256" s="327" t="s">
        <v>129</v>
      </c>
      <c r="D256" s="316" t="s">
        <v>149</v>
      </c>
      <c r="E256" s="328" t="s">
        <v>151</v>
      </c>
      <c r="F256" s="329" t="s">
        <v>121</v>
      </c>
      <c r="G256" s="316" t="s">
        <v>361</v>
      </c>
      <c r="H256" s="330">
        <v>240</v>
      </c>
      <c r="I256" s="300">
        <f>'Пр.3 '!L257</f>
        <v>5.5</v>
      </c>
      <c r="J256" s="581">
        <v>0</v>
      </c>
    </row>
    <row r="257" spans="1:10" s="46" customFormat="1" ht="18.75">
      <c r="A257" s="379" t="s">
        <v>150</v>
      </c>
      <c r="B257" s="359" t="s">
        <v>169</v>
      </c>
      <c r="C257" s="380" t="s">
        <v>151</v>
      </c>
      <c r="D257" s="361" t="s">
        <v>125</v>
      </c>
      <c r="E257" s="380"/>
      <c r="F257" s="381"/>
      <c r="G257" s="361"/>
      <c r="H257" s="382"/>
      <c r="I257" s="366">
        <f>I258+I280+I297</f>
        <v>5406.599999999999</v>
      </c>
      <c r="J257" s="586" t="e">
        <f>J258+J280+J297</f>
        <v>#REF!</v>
      </c>
    </row>
    <row r="258" spans="1:10" s="46" customFormat="1" ht="25.5" customHeight="1">
      <c r="A258" s="303" t="s">
        <v>152</v>
      </c>
      <c r="B258" s="304" t="s">
        <v>169</v>
      </c>
      <c r="C258" s="279" t="s">
        <v>151</v>
      </c>
      <c r="D258" s="280" t="s">
        <v>124</v>
      </c>
      <c r="E258" s="281"/>
      <c r="F258" s="282"/>
      <c r="G258" s="280"/>
      <c r="H258" s="283"/>
      <c r="I258" s="284">
        <f>I259+I264</f>
        <v>233.1</v>
      </c>
      <c r="J258" s="398" t="e">
        <f>#REF!+J264</f>
        <v>#REF!</v>
      </c>
    </row>
    <row r="259" spans="1:10" s="54" customFormat="1" ht="52.5" customHeight="1">
      <c r="A259" s="324" t="s">
        <v>441</v>
      </c>
      <c r="B259" s="286" t="s">
        <v>169</v>
      </c>
      <c r="C259" s="313" t="s">
        <v>151</v>
      </c>
      <c r="D259" s="312" t="s">
        <v>124</v>
      </c>
      <c r="E259" s="313" t="s">
        <v>88</v>
      </c>
      <c r="F259" s="314" t="s">
        <v>180</v>
      </c>
      <c r="G259" s="312" t="s">
        <v>326</v>
      </c>
      <c r="H259" s="315"/>
      <c r="I259" s="291">
        <f>I260</f>
        <v>233.1</v>
      </c>
      <c r="J259" s="580">
        <f>J264+J268</f>
        <v>0</v>
      </c>
    </row>
    <row r="260" spans="1:10" s="54" customFormat="1" ht="18.75">
      <c r="A260" s="320" t="s">
        <v>388</v>
      </c>
      <c r="B260" s="255" t="s">
        <v>169</v>
      </c>
      <c r="C260" s="288" t="s">
        <v>151</v>
      </c>
      <c r="D260" s="287" t="s">
        <v>124</v>
      </c>
      <c r="E260" s="288" t="s">
        <v>88</v>
      </c>
      <c r="F260" s="289" t="s">
        <v>89</v>
      </c>
      <c r="G260" s="287" t="s">
        <v>326</v>
      </c>
      <c r="H260" s="290"/>
      <c r="I260" s="291">
        <f>I261</f>
        <v>233.1</v>
      </c>
      <c r="J260" s="580"/>
    </row>
    <row r="261" spans="1:10" s="54" customFormat="1" ht="18.75">
      <c r="A261" s="18" t="s">
        <v>388</v>
      </c>
      <c r="B261" s="294" t="s">
        <v>169</v>
      </c>
      <c r="C261" s="297" t="s">
        <v>151</v>
      </c>
      <c r="D261" s="296" t="s">
        <v>124</v>
      </c>
      <c r="E261" s="297" t="s">
        <v>88</v>
      </c>
      <c r="F261" s="298" t="s">
        <v>89</v>
      </c>
      <c r="G261" s="296" t="s">
        <v>327</v>
      </c>
      <c r="H261" s="383"/>
      <c r="I261" s="300">
        <f>I262+I278</f>
        <v>233.1</v>
      </c>
      <c r="J261" s="581">
        <f>J263</f>
        <v>0</v>
      </c>
    </row>
    <row r="262" spans="1:10" s="54" customFormat="1" ht="31.5">
      <c r="A262" s="333" t="s">
        <v>427</v>
      </c>
      <c r="B262" s="294" t="s">
        <v>169</v>
      </c>
      <c r="C262" s="297" t="s">
        <v>151</v>
      </c>
      <c r="D262" s="296" t="s">
        <v>124</v>
      </c>
      <c r="E262" s="297" t="s">
        <v>88</v>
      </c>
      <c r="F262" s="298" t="s">
        <v>89</v>
      </c>
      <c r="G262" s="296" t="s">
        <v>369</v>
      </c>
      <c r="H262" s="383"/>
      <c r="I262" s="300">
        <f>I263</f>
        <v>211</v>
      </c>
      <c r="J262" s="581"/>
    </row>
    <row r="263" spans="1:10" s="54" customFormat="1" ht="31.5">
      <c r="A263" s="293" t="s">
        <v>225</v>
      </c>
      <c r="B263" s="294" t="s">
        <v>169</v>
      </c>
      <c r="C263" s="297" t="s">
        <v>151</v>
      </c>
      <c r="D263" s="296" t="s">
        <v>124</v>
      </c>
      <c r="E263" s="297" t="s">
        <v>88</v>
      </c>
      <c r="F263" s="298" t="s">
        <v>89</v>
      </c>
      <c r="G263" s="296" t="s">
        <v>369</v>
      </c>
      <c r="H263" s="299">
        <v>240</v>
      </c>
      <c r="I263" s="300">
        <f>'Пр.3 '!L265</f>
        <v>211</v>
      </c>
      <c r="J263" s="581">
        <v>0</v>
      </c>
    </row>
    <row r="264" spans="1:10" s="46" customFormat="1" ht="37.5" customHeight="1" hidden="1">
      <c r="A264" s="349"/>
      <c r="B264" s="294"/>
      <c r="C264" s="352"/>
      <c r="D264" s="351"/>
      <c r="E264" s="352"/>
      <c r="F264" s="353"/>
      <c r="G264" s="351"/>
      <c r="H264" s="354"/>
      <c r="I264" s="355"/>
      <c r="J264" s="580"/>
    </row>
    <row r="265" spans="1:10" s="46" customFormat="1" ht="18.75" customHeight="1" hidden="1">
      <c r="A265" s="320"/>
      <c r="B265" s="294"/>
      <c r="C265" s="288"/>
      <c r="D265" s="287"/>
      <c r="E265" s="288"/>
      <c r="F265" s="289"/>
      <c r="G265" s="287"/>
      <c r="H265" s="290"/>
      <c r="I265" s="307"/>
      <c r="J265" s="580"/>
    </row>
    <row r="266" spans="1:10" s="46" customFormat="1" ht="18.75" customHeight="1" hidden="1">
      <c r="A266" s="320"/>
      <c r="B266" s="294"/>
      <c r="C266" s="288"/>
      <c r="D266" s="287"/>
      <c r="E266" s="288"/>
      <c r="F266" s="289"/>
      <c r="G266" s="287"/>
      <c r="H266" s="290"/>
      <c r="I266" s="307"/>
      <c r="J266" s="580"/>
    </row>
    <row r="267" spans="1:10" s="54" customFormat="1" ht="26.25" customHeight="1" hidden="1">
      <c r="A267" s="308"/>
      <c r="B267" s="294"/>
      <c r="C267" s="297"/>
      <c r="D267" s="296"/>
      <c r="E267" s="297"/>
      <c r="F267" s="298"/>
      <c r="G267" s="296"/>
      <c r="H267" s="321"/>
      <c r="I267" s="310"/>
      <c r="J267" s="581"/>
    </row>
    <row r="268" spans="1:10" s="54" customFormat="1" ht="56.25" customHeight="1" hidden="1">
      <c r="A268" s="293"/>
      <c r="B268" s="294"/>
      <c r="C268" s="297"/>
      <c r="D268" s="296"/>
      <c r="E268" s="297"/>
      <c r="F268" s="298"/>
      <c r="G268" s="296"/>
      <c r="H268" s="299"/>
      <c r="I268" s="310"/>
      <c r="J268" s="581"/>
    </row>
    <row r="269" spans="1:10" s="54" customFormat="1" ht="56.25" customHeight="1" hidden="1">
      <c r="A269" s="293"/>
      <c r="B269" s="294"/>
      <c r="C269" s="297"/>
      <c r="D269" s="296"/>
      <c r="E269" s="297"/>
      <c r="F269" s="298"/>
      <c r="G269" s="296"/>
      <c r="H269" s="299"/>
      <c r="I269" s="310"/>
      <c r="J269" s="408"/>
    </row>
    <row r="270" spans="1:10" s="54" customFormat="1" ht="150" customHeight="1" hidden="1">
      <c r="A270" s="293"/>
      <c r="B270" s="294"/>
      <c r="C270" s="297"/>
      <c r="D270" s="296"/>
      <c r="E270" s="297"/>
      <c r="F270" s="298"/>
      <c r="G270" s="296"/>
      <c r="H270" s="299"/>
      <c r="I270" s="310"/>
      <c r="J270" s="408"/>
    </row>
    <row r="271" spans="1:10" s="53" customFormat="1" ht="18.75" customHeight="1" hidden="1">
      <c r="A271" s="293"/>
      <c r="B271" s="294"/>
      <c r="C271" s="297"/>
      <c r="D271" s="296"/>
      <c r="E271" s="297"/>
      <c r="F271" s="298"/>
      <c r="G271" s="296"/>
      <c r="H271" s="299"/>
      <c r="I271" s="310"/>
      <c r="J271" s="408"/>
    </row>
    <row r="272" spans="1:10" s="54" customFormat="1" ht="93.75" customHeight="1" hidden="1">
      <c r="A272" s="293"/>
      <c r="B272" s="294"/>
      <c r="C272" s="297"/>
      <c r="D272" s="296"/>
      <c r="E272" s="297"/>
      <c r="F272" s="298"/>
      <c r="G272" s="296"/>
      <c r="H272" s="299"/>
      <c r="I272" s="310"/>
      <c r="J272" s="408"/>
    </row>
    <row r="273" spans="1:10" s="54" customFormat="1" ht="18.75" customHeight="1" hidden="1">
      <c r="A273" s="293"/>
      <c r="B273" s="294"/>
      <c r="C273" s="297"/>
      <c r="D273" s="296"/>
      <c r="E273" s="297"/>
      <c r="F273" s="298"/>
      <c r="G273" s="296"/>
      <c r="H273" s="299"/>
      <c r="I273" s="310"/>
      <c r="J273" s="408"/>
    </row>
    <row r="274" spans="1:10" s="54" customFormat="1" ht="131.25" customHeight="1" hidden="1">
      <c r="A274" s="293"/>
      <c r="B274" s="294"/>
      <c r="C274" s="297"/>
      <c r="D274" s="296"/>
      <c r="E274" s="297"/>
      <c r="F274" s="298"/>
      <c r="G274" s="296"/>
      <c r="H274" s="299"/>
      <c r="I274" s="310"/>
      <c r="J274" s="408"/>
    </row>
    <row r="275" spans="1:10" s="54" customFormat="1" ht="18.75" customHeight="1" hidden="1">
      <c r="A275" s="293"/>
      <c r="B275" s="294"/>
      <c r="C275" s="297"/>
      <c r="D275" s="296"/>
      <c r="E275" s="297"/>
      <c r="F275" s="298"/>
      <c r="G275" s="296"/>
      <c r="H275" s="299"/>
      <c r="I275" s="310"/>
      <c r="J275" s="408"/>
    </row>
    <row r="276" spans="1:10" s="54" customFormat="1" ht="93.75" customHeight="1" hidden="1">
      <c r="A276" s="293"/>
      <c r="B276" s="294"/>
      <c r="C276" s="297"/>
      <c r="D276" s="296"/>
      <c r="E276" s="297"/>
      <c r="F276" s="298"/>
      <c r="G276" s="296"/>
      <c r="H276" s="299"/>
      <c r="I276" s="310"/>
      <c r="J276" s="408"/>
    </row>
    <row r="277" spans="1:10" s="54" customFormat="1" ht="18.75" customHeight="1" hidden="1">
      <c r="A277" s="293"/>
      <c r="B277" s="294"/>
      <c r="C277" s="297"/>
      <c r="D277" s="296"/>
      <c r="E277" s="297"/>
      <c r="F277" s="298"/>
      <c r="G277" s="296"/>
      <c r="H277" s="299"/>
      <c r="I277" s="310"/>
      <c r="J277" s="408"/>
    </row>
    <row r="278" spans="1:10" s="54" customFormat="1" ht="37.5" customHeight="1">
      <c r="A278" s="293" t="s">
        <v>540</v>
      </c>
      <c r="B278" s="294" t="s">
        <v>169</v>
      </c>
      <c r="C278" s="297" t="s">
        <v>151</v>
      </c>
      <c r="D278" s="296" t="s">
        <v>124</v>
      </c>
      <c r="E278" s="297" t="s">
        <v>88</v>
      </c>
      <c r="F278" s="298" t="s">
        <v>89</v>
      </c>
      <c r="G278" s="296" t="s">
        <v>581</v>
      </c>
      <c r="H278" s="299"/>
      <c r="I278" s="310">
        <f>I279</f>
        <v>22.1</v>
      </c>
      <c r="J278" s="408"/>
    </row>
    <row r="279" spans="1:10" s="54" customFormat="1" ht="39" customHeight="1">
      <c r="A279" s="293" t="s">
        <v>225</v>
      </c>
      <c r="B279" s="294" t="s">
        <v>169</v>
      </c>
      <c r="C279" s="297" t="s">
        <v>151</v>
      </c>
      <c r="D279" s="296" t="s">
        <v>124</v>
      </c>
      <c r="E279" s="297" t="s">
        <v>88</v>
      </c>
      <c r="F279" s="298" t="s">
        <v>89</v>
      </c>
      <c r="G279" s="296" t="s">
        <v>581</v>
      </c>
      <c r="H279" s="299">
        <v>240</v>
      </c>
      <c r="I279" s="310">
        <f>'Пр.3 '!L281</f>
        <v>22.1</v>
      </c>
      <c r="J279" s="408"/>
    </row>
    <row r="280" spans="1:11" s="46" customFormat="1" ht="18.75">
      <c r="A280" s="303" t="s">
        <v>153</v>
      </c>
      <c r="B280" s="304" t="s">
        <v>169</v>
      </c>
      <c r="C280" s="279" t="s">
        <v>151</v>
      </c>
      <c r="D280" s="280" t="s">
        <v>154</v>
      </c>
      <c r="E280" s="281"/>
      <c r="F280" s="282"/>
      <c r="G280" s="280"/>
      <c r="H280" s="283"/>
      <c r="I280" s="284">
        <f>I288</f>
        <v>373.1</v>
      </c>
      <c r="J280" s="307" t="e">
        <f>#REF!+#REF!+J288</f>
        <v>#REF!</v>
      </c>
      <c r="K280" s="168"/>
    </row>
    <row r="281" spans="1:10" s="54" customFormat="1" ht="150" customHeight="1" hidden="1">
      <c r="A281" s="333" t="s">
        <v>217</v>
      </c>
      <c r="B281" s="294" t="s">
        <v>169</v>
      </c>
      <c r="C281" s="328" t="s">
        <v>151</v>
      </c>
      <c r="D281" s="316" t="s">
        <v>154</v>
      </c>
      <c r="E281" s="328" t="s">
        <v>11</v>
      </c>
      <c r="F281" s="329" t="s">
        <v>121</v>
      </c>
      <c r="G281" s="316" t="s">
        <v>218</v>
      </c>
      <c r="H281" s="330"/>
      <c r="I281" s="300">
        <f>I282</f>
        <v>0</v>
      </c>
      <c r="J281" s="408">
        <f>J282</f>
        <v>0</v>
      </c>
    </row>
    <row r="282" spans="1:10" s="54" customFormat="1" ht="56.25" customHeight="1" hidden="1">
      <c r="A282" s="333" t="s">
        <v>12</v>
      </c>
      <c r="B282" s="294" t="s">
        <v>169</v>
      </c>
      <c r="C282" s="328" t="s">
        <v>151</v>
      </c>
      <c r="D282" s="316" t="s">
        <v>154</v>
      </c>
      <c r="E282" s="328" t="s">
        <v>11</v>
      </c>
      <c r="F282" s="329" t="s">
        <v>121</v>
      </c>
      <c r="G282" s="316" t="s">
        <v>218</v>
      </c>
      <c r="H282" s="330" t="s">
        <v>221</v>
      </c>
      <c r="I282" s="300">
        <v>0</v>
      </c>
      <c r="J282" s="408">
        <v>0</v>
      </c>
    </row>
    <row r="283" spans="1:10" s="54" customFormat="1" ht="150.75" customHeight="1" hidden="1">
      <c r="A283" s="333" t="s">
        <v>298</v>
      </c>
      <c r="B283" s="294" t="s">
        <v>169</v>
      </c>
      <c r="C283" s="328" t="s">
        <v>151</v>
      </c>
      <c r="D283" s="316" t="s">
        <v>154</v>
      </c>
      <c r="E283" s="328" t="s">
        <v>11</v>
      </c>
      <c r="F283" s="329" t="s">
        <v>121</v>
      </c>
      <c r="G283" s="316" t="s">
        <v>299</v>
      </c>
      <c r="H283" s="330"/>
      <c r="I283" s="300">
        <f>I285</f>
        <v>0</v>
      </c>
      <c r="J283" s="408">
        <v>0</v>
      </c>
    </row>
    <row r="284" spans="1:10" s="54" customFormat="1" ht="150.75" customHeight="1" hidden="1">
      <c r="A284" s="333" t="s">
        <v>313</v>
      </c>
      <c r="B284" s="294" t="s">
        <v>169</v>
      </c>
      <c r="C284" s="328" t="s">
        <v>151</v>
      </c>
      <c r="D284" s="316" t="s">
        <v>154</v>
      </c>
      <c r="E284" s="328" t="s">
        <v>11</v>
      </c>
      <c r="F284" s="329" t="s">
        <v>121</v>
      </c>
      <c r="G284" s="316" t="s">
        <v>297</v>
      </c>
      <c r="H284" s="330"/>
      <c r="I284" s="300"/>
      <c r="J284" s="408">
        <v>0</v>
      </c>
    </row>
    <row r="285" spans="1:10" s="54" customFormat="1" ht="56.25" customHeight="1" hidden="1">
      <c r="A285" s="333" t="s">
        <v>225</v>
      </c>
      <c r="B285" s="294" t="s">
        <v>169</v>
      </c>
      <c r="C285" s="328" t="s">
        <v>151</v>
      </c>
      <c r="D285" s="316" t="s">
        <v>154</v>
      </c>
      <c r="E285" s="328" t="s">
        <v>11</v>
      </c>
      <c r="F285" s="329" t="s">
        <v>121</v>
      </c>
      <c r="G285" s="316" t="s">
        <v>297</v>
      </c>
      <c r="H285" s="330">
        <v>240</v>
      </c>
      <c r="I285" s="300">
        <v>0</v>
      </c>
      <c r="J285" s="408">
        <v>0</v>
      </c>
    </row>
    <row r="286" spans="1:10" s="54" customFormat="1" ht="168.75" customHeight="1" hidden="1">
      <c r="A286" s="333" t="s">
        <v>312</v>
      </c>
      <c r="B286" s="294" t="s">
        <v>169</v>
      </c>
      <c r="C286" s="328" t="s">
        <v>151</v>
      </c>
      <c r="D286" s="316" t="s">
        <v>154</v>
      </c>
      <c r="E286" s="328" t="s">
        <v>11</v>
      </c>
      <c r="F286" s="329" t="s">
        <v>121</v>
      </c>
      <c r="G286" s="316" t="s">
        <v>218</v>
      </c>
      <c r="H286" s="330"/>
      <c r="I286" s="300">
        <f>I287</f>
        <v>0</v>
      </c>
      <c r="J286" s="408">
        <f>J287</f>
        <v>0</v>
      </c>
    </row>
    <row r="287" spans="1:10" s="54" customFormat="1" ht="56.25" customHeight="1" hidden="1">
      <c r="A287" s="333" t="s">
        <v>225</v>
      </c>
      <c r="B287" s="294" t="s">
        <v>169</v>
      </c>
      <c r="C287" s="328" t="s">
        <v>151</v>
      </c>
      <c r="D287" s="316" t="s">
        <v>154</v>
      </c>
      <c r="E287" s="328" t="s">
        <v>11</v>
      </c>
      <c r="F287" s="329" t="s">
        <v>121</v>
      </c>
      <c r="G287" s="316" t="s">
        <v>218</v>
      </c>
      <c r="H287" s="330">
        <v>240</v>
      </c>
      <c r="I287" s="300"/>
      <c r="J287" s="408">
        <v>0</v>
      </c>
    </row>
    <row r="288" spans="1:24" s="46" customFormat="1" ht="39" customHeight="1">
      <c r="A288" s="334" t="s">
        <v>442</v>
      </c>
      <c r="B288" s="286" t="s">
        <v>169</v>
      </c>
      <c r="C288" s="313" t="s">
        <v>151</v>
      </c>
      <c r="D288" s="312" t="s">
        <v>154</v>
      </c>
      <c r="E288" s="313" t="s">
        <v>88</v>
      </c>
      <c r="F288" s="314" t="s">
        <v>180</v>
      </c>
      <c r="G288" s="312" t="s">
        <v>326</v>
      </c>
      <c r="H288" s="330"/>
      <c r="I288" s="291">
        <f>I289</f>
        <v>373.1</v>
      </c>
      <c r="J288" s="588">
        <f>J289</f>
        <v>0</v>
      </c>
      <c r="K288" s="168"/>
      <c r="O288" s="54"/>
      <c r="P288" s="54"/>
      <c r="Q288" s="54"/>
      <c r="R288" s="54"/>
      <c r="S288" s="54"/>
      <c r="T288" s="54"/>
      <c r="U288" s="54"/>
      <c r="V288" s="54"/>
      <c r="W288" s="54"/>
      <c r="X288" s="54"/>
    </row>
    <row r="289" spans="1:24" s="46" customFormat="1" ht="18.75">
      <c r="A289" s="334" t="s">
        <v>388</v>
      </c>
      <c r="B289" s="255" t="s">
        <v>169</v>
      </c>
      <c r="C289" s="313" t="s">
        <v>151</v>
      </c>
      <c r="D289" s="312" t="s">
        <v>154</v>
      </c>
      <c r="E289" s="313" t="s">
        <v>88</v>
      </c>
      <c r="F289" s="314" t="s">
        <v>89</v>
      </c>
      <c r="G289" s="312" t="s">
        <v>326</v>
      </c>
      <c r="H289" s="315"/>
      <c r="I289" s="291">
        <f>I290</f>
        <v>373.1</v>
      </c>
      <c r="J289" s="588">
        <f>J291+J294</f>
        <v>0</v>
      </c>
      <c r="K289" s="168"/>
      <c r="O289" s="54"/>
      <c r="P289" s="54"/>
      <c r="Q289" s="54"/>
      <c r="R289" s="54"/>
      <c r="S289" s="54"/>
      <c r="T289" s="54"/>
      <c r="U289" s="54"/>
      <c r="V289" s="54"/>
      <c r="W289" s="54"/>
      <c r="X289" s="54"/>
    </row>
    <row r="290" spans="1:10" s="46" customFormat="1" ht="18.75">
      <c r="A290" s="334" t="s">
        <v>387</v>
      </c>
      <c r="B290" s="255" t="s">
        <v>169</v>
      </c>
      <c r="C290" s="313" t="s">
        <v>151</v>
      </c>
      <c r="D290" s="312" t="s">
        <v>154</v>
      </c>
      <c r="E290" s="313" t="s">
        <v>88</v>
      </c>
      <c r="F290" s="314" t="s">
        <v>89</v>
      </c>
      <c r="G290" s="312" t="s">
        <v>327</v>
      </c>
      <c r="H290" s="315"/>
      <c r="I290" s="291">
        <f>I291+I293+I295</f>
        <v>373.1</v>
      </c>
      <c r="J290" s="580"/>
    </row>
    <row r="291" spans="1:24" s="54" customFormat="1" ht="33" customHeight="1">
      <c r="A291" s="333" t="s">
        <v>380</v>
      </c>
      <c r="B291" s="294" t="s">
        <v>169</v>
      </c>
      <c r="C291" s="328" t="s">
        <v>151</v>
      </c>
      <c r="D291" s="316" t="s">
        <v>154</v>
      </c>
      <c r="E291" s="328" t="s">
        <v>88</v>
      </c>
      <c r="F291" s="329" t="s">
        <v>89</v>
      </c>
      <c r="G291" s="316" t="s">
        <v>435</v>
      </c>
      <c r="H291" s="330"/>
      <c r="I291" s="300">
        <f>I292</f>
        <v>117.8</v>
      </c>
      <c r="J291" s="581">
        <f>J292</f>
        <v>0</v>
      </c>
      <c r="O291" s="46"/>
      <c r="P291" s="46"/>
      <c r="Q291" s="46"/>
      <c r="R291" s="46"/>
      <c r="S291" s="46"/>
      <c r="T291" s="46"/>
      <c r="U291" s="46"/>
      <c r="V291" s="46"/>
      <c r="W291" s="46"/>
      <c r="X291" s="46"/>
    </row>
    <row r="292" spans="1:24" s="54" customFormat="1" ht="37.5" customHeight="1">
      <c r="A292" s="333" t="s">
        <v>225</v>
      </c>
      <c r="B292" s="294" t="s">
        <v>169</v>
      </c>
      <c r="C292" s="328" t="s">
        <v>151</v>
      </c>
      <c r="D292" s="316" t="s">
        <v>154</v>
      </c>
      <c r="E292" s="328" t="s">
        <v>88</v>
      </c>
      <c r="F292" s="329" t="s">
        <v>89</v>
      </c>
      <c r="G292" s="316" t="s">
        <v>435</v>
      </c>
      <c r="H292" s="330">
        <v>240</v>
      </c>
      <c r="I292" s="300">
        <f>'Пр.3 '!L327</f>
        <v>117.8</v>
      </c>
      <c r="J292" s="581">
        <v>0</v>
      </c>
      <c r="O292" s="46"/>
      <c r="P292" s="46"/>
      <c r="Q292" s="46"/>
      <c r="R292" s="46"/>
      <c r="S292" s="46"/>
      <c r="T292" s="46"/>
      <c r="U292" s="46"/>
      <c r="V292" s="46"/>
      <c r="W292" s="46"/>
      <c r="X292" s="46"/>
    </row>
    <row r="293" spans="1:10" s="54" customFormat="1" ht="52.5" customHeight="1">
      <c r="A293" s="333" t="s">
        <v>397</v>
      </c>
      <c r="B293" s="294" t="s">
        <v>169</v>
      </c>
      <c r="C293" s="328" t="s">
        <v>151</v>
      </c>
      <c r="D293" s="316" t="s">
        <v>154</v>
      </c>
      <c r="E293" s="328" t="s">
        <v>88</v>
      </c>
      <c r="F293" s="329" t="s">
        <v>89</v>
      </c>
      <c r="G293" s="316" t="s">
        <v>381</v>
      </c>
      <c r="H293" s="330"/>
      <c r="I293" s="300">
        <f>I294</f>
        <v>255.3</v>
      </c>
      <c r="J293" s="581"/>
    </row>
    <row r="294" spans="1:10" s="54" customFormat="1" ht="57" customHeight="1">
      <c r="A294" s="333" t="s">
        <v>227</v>
      </c>
      <c r="B294" s="294" t="s">
        <v>169</v>
      </c>
      <c r="C294" s="328" t="s">
        <v>151</v>
      </c>
      <c r="D294" s="316" t="s">
        <v>154</v>
      </c>
      <c r="E294" s="328" t="s">
        <v>88</v>
      </c>
      <c r="F294" s="329" t="s">
        <v>89</v>
      </c>
      <c r="G294" s="316" t="s">
        <v>381</v>
      </c>
      <c r="H294" s="384" t="s">
        <v>13</v>
      </c>
      <c r="I294" s="300">
        <f>'Пр.3 '!L329</f>
        <v>255.3</v>
      </c>
      <c r="J294" s="581">
        <v>0</v>
      </c>
    </row>
    <row r="295" spans="1:10" s="54" customFormat="1" ht="25.5" customHeight="1" hidden="1">
      <c r="A295" s="333" t="s">
        <v>586</v>
      </c>
      <c r="B295" s="294" t="s">
        <v>169</v>
      </c>
      <c r="C295" s="328" t="s">
        <v>151</v>
      </c>
      <c r="D295" s="316" t="s">
        <v>154</v>
      </c>
      <c r="E295" s="328" t="s">
        <v>88</v>
      </c>
      <c r="F295" s="329" t="s">
        <v>89</v>
      </c>
      <c r="G295" s="316" t="s">
        <v>585</v>
      </c>
      <c r="H295" s="384"/>
      <c r="I295" s="300">
        <f>I296</f>
        <v>0</v>
      </c>
      <c r="J295" s="581"/>
    </row>
    <row r="296" spans="1:10" s="54" customFormat="1" ht="36.75" customHeight="1" hidden="1">
      <c r="A296" s="333" t="s">
        <v>225</v>
      </c>
      <c r="B296" s="294" t="s">
        <v>169</v>
      </c>
      <c r="C296" s="328" t="s">
        <v>151</v>
      </c>
      <c r="D296" s="316" t="s">
        <v>154</v>
      </c>
      <c r="E296" s="328" t="s">
        <v>88</v>
      </c>
      <c r="F296" s="329" t="s">
        <v>89</v>
      </c>
      <c r="G296" s="316" t="s">
        <v>585</v>
      </c>
      <c r="H296" s="384" t="s">
        <v>567</v>
      </c>
      <c r="I296" s="300">
        <f>'Пр.3 '!L331</f>
        <v>0</v>
      </c>
      <c r="J296" s="581"/>
    </row>
    <row r="297" spans="1:24" s="46" customFormat="1" ht="18.75">
      <c r="A297" s="303" t="s">
        <v>155</v>
      </c>
      <c r="B297" s="304" t="s">
        <v>169</v>
      </c>
      <c r="C297" s="279" t="s">
        <v>151</v>
      </c>
      <c r="D297" s="280" t="s">
        <v>127</v>
      </c>
      <c r="E297" s="281"/>
      <c r="F297" s="282"/>
      <c r="G297" s="280"/>
      <c r="H297" s="283"/>
      <c r="I297" s="284">
        <f>I298+I307+I332</f>
        <v>4800.4</v>
      </c>
      <c r="J297" s="398">
        <f>J307+J332</f>
        <v>0</v>
      </c>
      <c r="O297" s="54"/>
      <c r="P297" s="54"/>
      <c r="Q297" s="54"/>
      <c r="R297" s="54"/>
      <c r="S297" s="54"/>
      <c r="T297" s="54"/>
      <c r="U297" s="54"/>
      <c r="V297" s="54"/>
      <c r="W297" s="54"/>
      <c r="X297" s="54"/>
    </row>
    <row r="298" spans="1:24" s="46" customFormat="1" ht="122.25" customHeight="1">
      <c r="A298" s="442" t="s">
        <v>553</v>
      </c>
      <c r="B298" s="255" t="s">
        <v>169</v>
      </c>
      <c r="C298" s="257" t="s">
        <v>151</v>
      </c>
      <c r="D298" s="287" t="s">
        <v>127</v>
      </c>
      <c r="E298" s="288" t="s">
        <v>129</v>
      </c>
      <c r="F298" s="289" t="s">
        <v>180</v>
      </c>
      <c r="G298" s="287" t="s">
        <v>326</v>
      </c>
      <c r="H298" s="319"/>
      <c r="I298" s="307">
        <f>I299+I303</f>
        <v>0</v>
      </c>
      <c r="J298" s="307"/>
      <c r="O298" s="54"/>
      <c r="P298" s="54"/>
      <c r="Q298" s="54"/>
      <c r="R298" s="54"/>
      <c r="S298" s="54"/>
      <c r="T298" s="54"/>
      <c r="U298" s="54"/>
      <c r="V298" s="54"/>
      <c r="W298" s="54"/>
      <c r="X298" s="54"/>
    </row>
    <row r="299" spans="1:24" s="46" customFormat="1" ht="37.5" customHeight="1">
      <c r="A299" s="442" t="s">
        <v>554</v>
      </c>
      <c r="B299" s="255" t="s">
        <v>169</v>
      </c>
      <c r="C299" s="257" t="s">
        <v>151</v>
      </c>
      <c r="D299" s="287" t="s">
        <v>127</v>
      </c>
      <c r="E299" s="288" t="s">
        <v>129</v>
      </c>
      <c r="F299" s="289" t="s">
        <v>120</v>
      </c>
      <c r="G299" s="287" t="s">
        <v>326</v>
      </c>
      <c r="H299" s="319"/>
      <c r="I299" s="307">
        <f>I300</f>
        <v>0</v>
      </c>
      <c r="J299" s="307"/>
      <c r="O299" s="54"/>
      <c r="P299" s="54"/>
      <c r="Q299" s="54"/>
      <c r="R299" s="54"/>
      <c r="S299" s="54"/>
      <c r="T299" s="54"/>
      <c r="U299" s="54"/>
      <c r="V299" s="54"/>
      <c r="W299" s="54"/>
      <c r="X299" s="54"/>
    </row>
    <row r="300" spans="1:24" s="46" customFormat="1" ht="42.75" customHeight="1">
      <c r="A300" s="442" t="s">
        <v>555</v>
      </c>
      <c r="B300" s="255" t="s">
        <v>169</v>
      </c>
      <c r="C300" s="257" t="s">
        <v>151</v>
      </c>
      <c r="D300" s="287" t="s">
        <v>127</v>
      </c>
      <c r="E300" s="288" t="s">
        <v>129</v>
      </c>
      <c r="F300" s="289" t="s">
        <v>120</v>
      </c>
      <c r="G300" s="287" t="s">
        <v>327</v>
      </c>
      <c r="H300" s="319"/>
      <c r="I300" s="307">
        <f>I301</f>
        <v>0</v>
      </c>
      <c r="J300" s="307"/>
      <c r="O300" s="54"/>
      <c r="P300" s="54"/>
      <c r="Q300" s="54"/>
      <c r="R300" s="54"/>
      <c r="S300" s="54"/>
      <c r="T300" s="54"/>
      <c r="U300" s="54"/>
      <c r="V300" s="54"/>
      <c r="W300" s="54"/>
      <c r="X300" s="54"/>
    </row>
    <row r="301" spans="1:24" s="50" customFormat="1" ht="74.25" customHeight="1">
      <c r="A301" s="443" t="s">
        <v>557</v>
      </c>
      <c r="B301" s="294" t="s">
        <v>169</v>
      </c>
      <c r="C301" s="295" t="s">
        <v>151</v>
      </c>
      <c r="D301" s="296" t="s">
        <v>127</v>
      </c>
      <c r="E301" s="297" t="s">
        <v>129</v>
      </c>
      <c r="F301" s="298" t="s">
        <v>120</v>
      </c>
      <c r="G301" s="296" t="s">
        <v>566</v>
      </c>
      <c r="H301" s="383"/>
      <c r="I301" s="310">
        <f>I302</f>
        <v>0</v>
      </c>
      <c r="J301" s="310"/>
      <c r="O301" s="54"/>
      <c r="P301" s="54"/>
      <c r="Q301" s="54"/>
      <c r="R301" s="54"/>
      <c r="S301" s="54"/>
      <c r="T301" s="54"/>
      <c r="U301" s="54"/>
      <c r="V301" s="54"/>
      <c r="W301" s="54"/>
      <c r="X301" s="54"/>
    </row>
    <row r="302" spans="1:24" s="50" customFormat="1" ht="45.75" customHeight="1">
      <c r="A302" s="443" t="s">
        <v>225</v>
      </c>
      <c r="B302" s="294" t="s">
        <v>169</v>
      </c>
      <c r="C302" s="295" t="s">
        <v>151</v>
      </c>
      <c r="D302" s="296" t="s">
        <v>127</v>
      </c>
      <c r="E302" s="297" t="s">
        <v>129</v>
      </c>
      <c r="F302" s="298" t="s">
        <v>120</v>
      </c>
      <c r="G302" s="296" t="s">
        <v>558</v>
      </c>
      <c r="H302" s="383" t="s">
        <v>567</v>
      </c>
      <c r="I302" s="310">
        <f>'Пр.3 '!L337</f>
        <v>0</v>
      </c>
      <c r="J302" s="310"/>
      <c r="O302" s="54"/>
      <c r="P302" s="54"/>
      <c r="Q302" s="54"/>
      <c r="R302" s="54"/>
      <c r="S302" s="54"/>
      <c r="T302" s="54"/>
      <c r="U302" s="54"/>
      <c r="V302" s="54"/>
      <c r="W302" s="54"/>
      <c r="X302" s="54"/>
    </row>
    <row r="303" spans="1:24" s="50" customFormat="1" ht="42" customHeight="1">
      <c r="A303" s="442" t="s">
        <v>556</v>
      </c>
      <c r="B303" s="255" t="s">
        <v>169</v>
      </c>
      <c r="C303" s="257" t="s">
        <v>151</v>
      </c>
      <c r="D303" s="287" t="s">
        <v>127</v>
      </c>
      <c r="E303" s="288" t="s">
        <v>129</v>
      </c>
      <c r="F303" s="289" t="s">
        <v>121</v>
      </c>
      <c r="G303" s="287" t="s">
        <v>326</v>
      </c>
      <c r="H303" s="319"/>
      <c r="I303" s="307">
        <f>I304</f>
        <v>0</v>
      </c>
      <c r="J303" s="310"/>
      <c r="O303" s="54"/>
      <c r="P303" s="54"/>
      <c r="Q303" s="54"/>
      <c r="R303" s="54"/>
      <c r="S303" s="54"/>
      <c r="T303" s="54"/>
      <c r="U303" s="54"/>
      <c r="V303" s="54"/>
      <c r="W303" s="54"/>
      <c r="X303" s="54"/>
    </row>
    <row r="304" spans="1:24" s="50" customFormat="1" ht="52.5" customHeight="1">
      <c r="A304" s="442" t="s">
        <v>559</v>
      </c>
      <c r="B304" s="255" t="s">
        <v>169</v>
      </c>
      <c r="C304" s="257" t="s">
        <v>151</v>
      </c>
      <c r="D304" s="287" t="s">
        <v>127</v>
      </c>
      <c r="E304" s="288" t="s">
        <v>129</v>
      </c>
      <c r="F304" s="289" t="s">
        <v>121</v>
      </c>
      <c r="G304" s="287" t="s">
        <v>561</v>
      </c>
      <c r="H304" s="319"/>
      <c r="I304" s="307">
        <f>I305</f>
        <v>0</v>
      </c>
      <c r="J304" s="310"/>
      <c r="O304" s="54"/>
      <c r="P304" s="54"/>
      <c r="Q304" s="54"/>
      <c r="R304" s="54"/>
      <c r="S304" s="54"/>
      <c r="T304" s="54"/>
      <c r="U304" s="54"/>
      <c r="V304" s="54"/>
      <c r="W304" s="54"/>
      <c r="X304" s="54"/>
    </row>
    <row r="305" spans="1:24" s="50" customFormat="1" ht="75.75" customHeight="1">
      <c r="A305" s="443" t="s">
        <v>557</v>
      </c>
      <c r="B305" s="294" t="s">
        <v>169</v>
      </c>
      <c r="C305" s="295" t="s">
        <v>151</v>
      </c>
      <c r="D305" s="296" t="s">
        <v>127</v>
      </c>
      <c r="E305" s="297" t="s">
        <v>129</v>
      </c>
      <c r="F305" s="298" t="s">
        <v>121</v>
      </c>
      <c r="G305" s="296" t="s">
        <v>560</v>
      </c>
      <c r="H305" s="383"/>
      <c r="I305" s="310">
        <f>I306</f>
        <v>0</v>
      </c>
      <c r="J305" s="310"/>
      <c r="O305" s="54"/>
      <c r="P305" s="54"/>
      <c r="Q305" s="54"/>
      <c r="R305" s="54"/>
      <c r="S305" s="54"/>
      <c r="T305" s="54"/>
      <c r="U305" s="54"/>
      <c r="V305" s="54"/>
      <c r="W305" s="54"/>
      <c r="X305" s="54"/>
    </row>
    <row r="306" spans="1:24" s="50" customFormat="1" ht="43.5" customHeight="1">
      <c r="A306" s="443" t="s">
        <v>225</v>
      </c>
      <c r="B306" s="294" t="s">
        <v>169</v>
      </c>
      <c r="C306" s="295" t="s">
        <v>151</v>
      </c>
      <c r="D306" s="296" t="s">
        <v>127</v>
      </c>
      <c r="E306" s="297" t="s">
        <v>129</v>
      </c>
      <c r="F306" s="298" t="s">
        <v>121</v>
      </c>
      <c r="G306" s="296" t="s">
        <v>560</v>
      </c>
      <c r="H306" s="383"/>
      <c r="I306" s="310">
        <f>'Пр.3 '!L341</f>
        <v>0</v>
      </c>
      <c r="J306" s="310"/>
      <c r="O306" s="54"/>
      <c r="P306" s="54"/>
      <c r="Q306" s="54"/>
      <c r="R306" s="54"/>
      <c r="S306" s="54"/>
      <c r="T306" s="54"/>
      <c r="U306" s="54"/>
      <c r="V306" s="54"/>
      <c r="W306" s="54"/>
      <c r="X306" s="54"/>
    </row>
    <row r="307" spans="1:24" s="46" customFormat="1" ht="61.5" customHeight="1">
      <c r="A307" s="324" t="s">
        <v>404</v>
      </c>
      <c r="B307" s="286" t="s">
        <v>169</v>
      </c>
      <c r="C307" s="313" t="s">
        <v>151</v>
      </c>
      <c r="D307" s="312" t="s">
        <v>127</v>
      </c>
      <c r="E307" s="313" t="s">
        <v>131</v>
      </c>
      <c r="F307" s="314" t="s">
        <v>180</v>
      </c>
      <c r="G307" s="312" t="s">
        <v>326</v>
      </c>
      <c r="H307" s="367"/>
      <c r="I307" s="291">
        <f>I308+I314+I325</f>
        <v>2631.9</v>
      </c>
      <c r="J307" s="580">
        <f>J324</f>
        <v>0</v>
      </c>
      <c r="O307" s="54"/>
      <c r="P307" s="54"/>
      <c r="Q307" s="54"/>
      <c r="R307" s="54"/>
      <c r="S307" s="54"/>
      <c r="T307" s="54"/>
      <c r="U307" s="54"/>
      <c r="V307" s="54"/>
      <c r="W307" s="54"/>
      <c r="X307" s="54"/>
    </row>
    <row r="308" spans="1:24" s="54" customFormat="1" ht="88.5" customHeight="1">
      <c r="A308" s="305" t="s">
        <v>423</v>
      </c>
      <c r="B308" s="255" t="s">
        <v>169</v>
      </c>
      <c r="C308" s="288" t="s">
        <v>151</v>
      </c>
      <c r="D308" s="287" t="s">
        <v>127</v>
      </c>
      <c r="E308" s="288" t="s">
        <v>131</v>
      </c>
      <c r="F308" s="289" t="s">
        <v>120</v>
      </c>
      <c r="G308" s="287" t="s">
        <v>326</v>
      </c>
      <c r="H308" s="290"/>
      <c r="I308" s="291">
        <f>I309</f>
        <v>789.5</v>
      </c>
      <c r="J308" s="582">
        <v>0</v>
      </c>
      <c r="O308" s="46"/>
      <c r="P308" s="46"/>
      <c r="Q308" s="46"/>
      <c r="R308" s="46"/>
      <c r="S308" s="46"/>
      <c r="T308" s="46"/>
      <c r="U308" s="46"/>
      <c r="V308" s="46"/>
      <c r="W308" s="46"/>
      <c r="X308" s="46"/>
    </row>
    <row r="309" spans="1:24" s="54" customFormat="1" ht="49.5" customHeight="1">
      <c r="A309" s="305" t="s">
        <v>477</v>
      </c>
      <c r="B309" s="255" t="s">
        <v>169</v>
      </c>
      <c r="C309" s="288" t="s">
        <v>151</v>
      </c>
      <c r="D309" s="287" t="s">
        <v>127</v>
      </c>
      <c r="E309" s="288" t="s">
        <v>131</v>
      </c>
      <c r="F309" s="289" t="s">
        <v>120</v>
      </c>
      <c r="G309" s="287" t="s">
        <v>327</v>
      </c>
      <c r="H309" s="290"/>
      <c r="I309" s="291">
        <f>I310+I312</f>
        <v>789.5</v>
      </c>
      <c r="J309" s="582"/>
      <c r="O309" s="46"/>
      <c r="P309" s="46"/>
      <c r="Q309" s="46"/>
      <c r="R309" s="46"/>
      <c r="S309" s="46"/>
      <c r="T309" s="46"/>
      <c r="U309" s="46"/>
      <c r="V309" s="46"/>
      <c r="W309" s="46"/>
      <c r="X309" s="46"/>
    </row>
    <row r="310" spans="1:10" s="54" customFormat="1" ht="87.75" customHeight="1">
      <c r="A310" s="308" t="s">
        <v>467</v>
      </c>
      <c r="B310" s="294" t="s">
        <v>169</v>
      </c>
      <c r="C310" s="297" t="s">
        <v>151</v>
      </c>
      <c r="D310" s="296" t="s">
        <v>127</v>
      </c>
      <c r="E310" s="297" t="s">
        <v>131</v>
      </c>
      <c r="F310" s="298" t="s">
        <v>120</v>
      </c>
      <c r="G310" s="296" t="s">
        <v>468</v>
      </c>
      <c r="H310" s="299"/>
      <c r="I310" s="300">
        <f>I311</f>
        <v>71.8</v>
      </c>
      <c r="J310" s="581">
        <f>J311</f>
        <v>0</v>
      </c>
    </row>
    <row r="311" spans="1:10" s="54" customFormat="1" ht="31.5">
      <c r="A311" s="308" t="s">
        <v>225</v>
      </c>
      <c r="B311" s="294" t="s">
        <v>169</v>
      </c>
      <c r="C311" s="297" t="s">
        <v>151</v>
      </c>
      <c r="D311" s="296" t="s">
        <v>127</v>
      </c>
      <c r="E311" s="297" t="s">
        <v>131</v>
      </c>
      <c r="F311" s="298" t="s">
        <v>120</v>
      </c>
      <c r="G311" s="296" t="s">
        <v>468</v>
      </c>
      <c r="H311" s="299">
        <v>240</v>
      </c>
      <c r="I311" s="300">
        <f>'Пр.3 '!L348</f>
        <v>71.8</v>
      </c>
      <c r="J311" s="581">
        <v>0</v>
      </c>
    </row>
    <row r="312" spans="1:10" s="54" customFormat="1" ht="78.75">
      <c r="A312" s="308" t="s">
        <v>467</v>
      </c>
      <c r="B312" s="294" t="s">
        <v>169</v>
      </c>
      <c r="C312" s="297" t="s">
        <v>151</v>
      </c>
      <c r="D312" s="296" t="s">
        <v>127</v>
      </c>
      <c r="E312" s="297" t="s">
        <v>131</v>
      </c>
      <c r="F312" s="298" t="s">
        <v>120</v>
      </c>
      <c r="G312" s="296" t="s">
        <v>469</v>
      </c>
      <c r="H312" s="299"/>
      <c r="I312" s="300">
        <f>I313</f>
        <v>717.7</v>
      </c>
      <c r="J312" s="581"/>
    </row>
    <row r="313" spans="1:10" s="54" customFormat="1" ht="31.5">
      <c r="A313" s="308" t="s">
        <v>225</v>
      </c>
      <c r="B313" s="294" t="s">
        <v>169</v>
      </c>
      <c r="C313" s="297" t="s">
        <v>151</v>
      </c>
      <c r="D313" s="296" t="s">
        <v>127</v>
      </c>
      <c r="E313" s="297" t="s">
        <v>131</v>
      </c>
      <c r="F313" s="298" t="s">
        <v>120</v>
      </c>
      <c r="G313" s="296" t="s">
        <v>469</v>
      </c>
      <c r="H313" s="299">
        <v>240</v>
      </c>
      <c r="I313" s="300">
        <f>'Пр.3 '!L350</f>
        <v>717.7</v>
      </c>
      <c r="J313" s="581"/>
    </row>
    <row r="314" spans="1:10" s="54" customFormat="1" ht="78.75">
      <c r="A314" s="324" t="s">
        <v>444</v>
      </c>
      <c r="B314" s="286" t="s">
        <v>169</v>
      </c>
      <c r="C314" s="313" t="s">
        <v>151</v>
      </c>
      <c r="D314" s="312" t="s">
        <v>127</v>
      </c>
      <c r="E314" s="313" t="s">
        <v>131</v>
      </c>
      <c r="F314" s="314" t="s">
        <v>121</v>
      </c>
      <c r="G314" s="312" t="s">
        <v>326</v>
      </c>
      <c r="H314" s="315"/>
      <c r="I314" s="291">
        <f>I315+I318</f>
        <v>1178.2</v>
      </c>
      <c r="J314" s="582">
        <v>0</v>
      </c>
    </row>
    <row r="315" spans="1:10" s="54" customFormat="1" ht="52.5" customHeight="1">
      <c r="A315" s="305" t="s">
        <v>476</v>
      </c>
      <c r="B315" s="255" t="s">
        <v>169</v>
      </c>
      <c r="C315" s="288" t="s">
        <v>151</v>
      </c>
      <c r="D315" s="287" t="s">
        <v>127</v>
      </c>
      <c r="E315" s="288" t="s">
        <v>131</v>
      </c>
      <c r="F315" s="289" t="s">
        <v>121</v>
      </c>
      <c r="G315" s="287" t="s">
        <v>327</v>
      </c>
      <c r="H315" s="290"/>
      <c r="I315" s="291">
        <f>I316+I320+I322</f>
        <v>1178.2</v>
      </c>
      <c r="J315" s="582"/>
    </row>
    <row r="316" spans="1:10" s="54" customFormat="1" ht="95.25" customHeight="1">
      <c r="A316" s="308" t="s">
        <v>499</v>
      </c>
      <c r="B316" s="294" t="s">
        <v>169</v>
      </c>
      <c r="C316" s="297" t="s">
        <v>151</v>
      </c>
      <c r="D316" s="296" t="s">
        <v>127</v>
      </c>
      <c r="E316" s="297" t="s">
        <v>131</v>
      </c>
      <c r="F316" s="298" t="s">
        <v>121</v>
      </c>
      <c r="G316" s="296" t="s">
        <v>466</v>
      </c>
      <c r="H316" s="299"/>
      <c r="I316" s="300">
        <f>I317</f>
        <v>0</v>
      </c>
      <c r="J316" s="581">
        <f>J317</f>
        <v>0</v>
      </c>
    </row>
    <row r="317" spans="1:10" s="54" customFormat="1" ht="31.5">
      <c r="A317" s="308" t="s">
        <v>225</v>
      </c>
      <c r="B317" s="294" t="s">
        <v>169</v>
      </c>
      <c r="C317" s="297" t="s">
        <v>151</v>
      </c>
      <c r="D317" s="296" t="s">
        <v>127</v>
      </c>
      <c r="E317" s="297" t="s">
        <v>131</v>
      </c>
      <c r="F317" s="298" t="s">
        <v>121</v>
      </c>
      <c r="G317" s="296" t="s">
        <v>466</v>
      </c>
      <c r="H317" s="299">
        <v>240</v>
      </c>
      <c r="I317" s="300">
        <f>'Пр.3 '!L356</f>
        <v>0</v>
      </c>
      <c r="J317" s="581">
        <v>0</v>
      </c>
    </row>
    <row r="318" spans="1:10" s="54" customFormat="1" ht="94.5" hidden="1">
      <c r="A318" s="308" t="s">
        <v>499</v>
      </c>
      <c r="B318" s="294" t="s">
        <v>169</v>
      </c>
      <c r="C318" s="297" t="s">
        <v>151</v>
      </c>
      <c r="D318" s="296" t="s">
        <v>127</v>
      </c>
      <c r="E318" s="297" t="s">
        <v>131</v>
      </c>
      <c r="F318" s="298" t="s">
        <v>154</v>
      </c>
      <c r="G318" s="296" t="s">
        <v>465</v>
      </c>
      <c r="H318" s="299"/>
      <c r="I318" s="300">
        <f>I319</f>
        <v>0</v>
      </c>
      <c r="J318" s="581"/>
    </row>
    <row r="319" spans="1:10" s="54" customFormat="1" ht="31.5" hidden="1">
      <c r="A319" s="308" t="s">
        <v>225</v>
      </c>
      <c r="B319" s="294" t="s">
        <v>169</v>
      </c>
      <c r="C319" s="297" t="s">
        <v>151</v>
      </c>
      <c r="D319" s="296" t="s">
        <v>127</v>
      </c>
      <c r="E319" s="297" t="s">
        <v>131</v>
      </c>
      <c r="F319" s="298" t="s">
        <v>154</v>
      </c>
      <c r="G319" s="296" t="s">
        <v>465</v>
      </c>
      <c r="H319" s="299">
        <v>240</v>
      </c>
      <c r="I319" s="300">
        <v>0</v>
      </c>
      <c r="J319" s="581"/>
    </row>
    <row r="320" spans="1:10" s="54" customFormat="1" ht="94.5">
      <c r="A320" s="308" t="s">
        <v>593</v>
      </c>
      <c r="B320" s="294" t="s">
        <v>169</v>
      </c>
      <c r="C320" s="297" t="s">
        <v>151</v>
      </c>
      <c r="D320" s="296" t="s">
        <v>127</v>
      </c>
      <c r="E320" s="297" t="s">
        <v>131</v>
      </c>
      <c r="F320" s="298" t="s">
        <v>121</v>
      </c>
      <c r="G320" s="296" t="s">
        <v>592</v>
      </c>
      <c r="H320" s="299"/>
      <c r="I320" s="300">
        <f>I321</f>
        <v>114.2</v>
      </c>
      <c r="J320" s="581"/>
    </row>
    <row r="321" spans="1:10" s="54" customFormat="1" ht="31.5">
      <c r="A321" s="308" t="s">
        <v>225</v>
      </c>
      <c r="B321" s="294" t="s">
        <v>169</v>
      </c>
      <c r="C321" s="297" t="s">
        <v>151</v>
      </c>
      <c r="D321" s="296" t="s">
        <v>127</v>
      </c>
      <c r="E321" s="297" t="s">
        <v>131</v>
      </c>
      <c r="F321" s="298" t="s">
        <v>121</v>
      </c>
      <c r="G321" s="296" t="s">
        <v>592</v>
      </c>
      <c r="H321" s="299"/>
      <c r="I321" s="300">
        <f>'Пр.3 '!L362</f>
        <v>114.2</v>
      </c>
      <c r="J321" s="581"/>
    </row>
    <row r="322" spans="1:10" s="54" customFormat="1" ht="103.5" customHeight="1">
      <c r="A322" s="308" t="s">
        <v>593</v>
      </c>
      <c r="B322" s="294" t="s">
        <v>169</v>
      </c>
      <c r="C322" s="297" t="s">
        <v>151</v>
      </c>
      <c r="D322" s="296" t="s">
        <v>127</v>
      </c>
      <c r="E322" s="297" t="s">
        <v>131</v>
      </c>
      <c r="F322" s="298" t="s">
        <v>154</v>
      </c>
      <c r="G322" s="296" t="s">
        <v>601</v>
      </c>
      <c r="H322" s="299"/>
      <c r="I322" s="300">
        <f>I323</f>
        <v>1064</v>
      </c>
      <c r="J322" s="581"/>
    </row>
    <row r="323" spans="1:10" s="54" customFormat="1" ht="39.75" customHeight="1">
      <c r="A323" s="308" t="s">
        <v>225</v>
      </c>
      <c r="B323" s="294" t="s">
        <v>169</v>
      </c>
      <c r="C323" s="297" t="s">
        <v>151</v>
      </c>
      <c r="D323" s="296" t="s">
        <v>127</v>
      </c>
      <c r="E323" s="297" t="s">
        <v>131</v>
      </c>
      <c r="F323" s="298" t="s">
        <v>154</v>
      </c>
      <c r="G323" s="296" t="s">
        <v>601</v>
      </c>
      <c r="H323" s="299">
        <v>240</v>
      </c>
      <c r="I323" s="300">
        <f>'Пр.3 '!L364</f>
        <v>1064</v>
      </c>
      <c r="J323" s="581"/>
    </row>
    <row r="324" spans="1:24" s="46" customFormat="1" ht="66.75" customHeight="1">
      <c r="A324" s="324" t="s">
        <v>443</v>
      </c>
      <c r="B324" s="286" t="s">
        <v>169</v>
      </c>
      <c r="C324" s="313" t="s">
        <v>151</v>
      </c>
      <c r="D324" s="312" t="s">
        <v>127</v>
      </c>
      <c r="E324" s="313" t="s">
        <v>131</v>
      </c>
      <c r="F324" s="314" t="s">
        <v>122</v>
      </c>
      <c r="G324" s="312" t="s">
        <v>326</v>
      </c>
      <c r="H324" s="367"/>
      <c r="I324" s="291">
        <f>I326</f>
        <v>664.2</v>
      </c>
      <c r="J324" s="580">
        <v>0</v>
      </c>
      <c r="O324" s="54"/>
      <c r="P324" s="54"/>
      <c r="Q324" s="54"/>
      <c r="R324" s="54"/>
      <c r="S324" s="54"/>
      <c r="T324" s="54"/>
      <c r="U324" s="54"/>
      <c r="V324" s="54"/>
      <c r="W324" s="54"/>
      <c r="X324" s="54"/>
    </row>
    <row r="325" spans="1:24" s="46" customFormat="1" ht="42.75" customHeight="1">
      <c r="A325" s="305" t="s">
        <v>332</v>
      </c>
      <c r="B325" s="255" t="s">
        <v>169</v>
      </c>
      <c r="C325" s="288" t="s">
        <v>151</v>
      </c>
      <c r="D325" s="287" t="s">
        <v>127</v>
      </c>
      <c r="E325" s="288" t="s">
        <v>131</v>
      </c>
      <c r="F325" s="289" t="s">
        <v>122</v>
      </c>
      <c r="G325" s="287" t="s">
        <v>327</v>
      </c>
      <c r="H325" s="368"/>
      <c r="I325" s="291">
        <f>I326</f>
        <v>664.2</v>
      </c>
      <c r="J325" s="580"/>
      <c r="O325" s="54"/>
      <c r="P325" s="54"/>
      <c r="Q325" s="54"/>
      <c r="R325" s="54"/>
      <c r="S325" s="54"/>
      <c r="T325" s="54"/>
      <c r="U325" s="54"/>
      <c r="V325" s="54"/>
      <c r="W325" s="54"/>
      <c r="X325" s="54"/>
    </row>
    <row r="326" spans="1:24" s="54" customFormat="1" ht="74.25" customHeight="1">
      <c r="A326" s="308" t="s">
        <v>360</v>
      </c>
      <c r="B326" s="294" t="s">
        <v>169</v>
      </c>
      <c r="C326" s="297" t="s">
        <v>151</v>
      </c>
      <c r="D326" s="296" t="s">
        <v>127</v>
      </c>
      <c r="E326" s="297" t="s">
        <v>131</v>
      </c>
      <c r="F326" s="298" t="s">
        <v>122</v>
      </c>
      <c r="G326" s="296" t="s">
        <v>362</v>
      </c>
      <c r="H326" s="321"/>
      <c r="I326" s="300">
        <f>I327</f>
        <v>664.2</v>
      </c>
      <c r="J326" s="581">
        <v>0</v>
      </c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1:24" s="53" customFormat="1" ht="39.75" customHeight="1">
      <c r="A327" s="293" t="s">
        <v>225</v>
      </c>
      <c r="B327" s="294" t="s">
        <v>169</v>
      </c>
      <c r="C327" s="297" t="s">
        <v>151</v>
      </c>
      <c r="D327" s="296" t="s">
        <v>127</v>
      </c>
      <c r="E327" s="297" t="s">
        <v>131</v>
      </c>
      <c r="F327" s="298" t="s">
        <v>122</v>
      </c>
      <c r="G327" s="296" t="s">
        <v>362</v>
      </c>
      <c r="H327" s="299">
        <v>240</v>
      </c>
      <c r="I327" s="300">
        <f>'Пр.3 '!L368</f>
        <v>664.2</v>
      </c>
      <c r="J327" s="581">
        <v>0</v>
      </c>
      <c r="O327" s="46"/>
      <c r="P327" s="46"/>
      <c r="Q327" s="46"/>
      <c r="R327" s="46"/>
      <c r="S327" s="46"/>
      <c r="T327" s="46"/>
      <c r="U327" s="46"/>
      <c r="V327" s="46"/>
      <c r="W327" s="46"/>
      <c r="X327" s="46"/>
    </row>
    <row r="328" spans="1:10" s="54" customFormat="1" ht="206.25" customHeight="1" hidden="1">
      <c r="A328" s="308" t="s">
        <v>186</v>
      </c>
      <c r="B328" s="294" t="s">
        <v>169</v>
      </c>
      <c r="C328" s="297" t="s">
        <v>151</v>
      </c>
      <c r="D328" s="296" t="s">
        <v>127</v>
      </c>
      <c r="E328" s="297" t="s">
        <v>127</v>
      </c>
      <c r="F328" s="298" t="s">
        <v>121</v>
      </c>
      <c r="G328" s="296" t="s">
        <v>187</v>
      </c>
      <c r="H328" s="321"/>
      <c r="I328" s="300">
        <f>I329</f>
        <v>0</v>
      </c>
      <c r="J328" s="408">
        <f>J329</f>
        <v>0</v>
      </c>
    </row>
    <row r="329" spans="1:24" s="54" customFormat="1" ht="18.75" customHeight="1" hidden="1">
      <c r="A329" s="293" t="s">
        <v>182</v>
      </c>
      <c r="B329" s="294" t="s">
        <v>169</v>
      </c>
      <c r="C329" s="297" t="s">
        <v>151</v>
      </c>
      <c r="D329" s="296" t="s">
        <v>127</v>
      </c>
      <c r="E329" s="297" t="s">
        <v>127</v>
      </c>
      <c r="F329" s="298" t="s">
        <v>121</v>
      </c>
      <c r="G329" s="296" t="s">
        <v>187</v>
      </c>
      <c r="H329" s="299" t="s">
        <v>183</v>
      </c>
      <c r="I329" s="300">
        <v>0</v>
      </c>
      <c r="J329" s="408">
        <v>0</v>
      </c>
      <c r="O329" s="53"/>
      <c r="P329" s="53"/>
      <c r="Q329" s="53"/>
      <c r="R329" s="53"/>
      <c r="S329" s="53"/>
      <c r="T329" s="53"/>
      <c r="U329" s="53"/>
      <c r="V329" s="53"/>
      <c r="W329" s="53"/>
      <c r="X329" s="53"/>
    </row>
    <row r="330" spans="1:10" s="54" customFormat="1" ht="139.5" customHeight="1" hidden="1">
      <c r="A330" s="308" t="s">
        <v>311</v>
      </c>
      <c r="B330" s="294" t="s">
        <v>169</v>
      </c>
      <c r="C330" s="297" t="s">
        <v>151</v>
      </c>
      <c r="D330" s="296" t="s">
        <v>127</v>
      </c>
      <c r="E330" s="297" t="s">
        <v>190</v>
      </c>
      <c r="F330" s="298" t="s">
        <v>121</v>
      </c>
      <c r="G330" s="296" t="s">
        <v>216</v>
      </c>
      <c r="H330" s="299"/>
      <c r="I330" s="310">
        <f>I331</f>
        <v>0</v>
      </c>
      <c r="J330" s="408">
        <f>J331</f>
        <v>0</v>
      </c>
    </row>
    <row r="331" spans="1:10" s="54" customFormat="1" ht="56.25" customHeight="1" hidden="1">
      <c r="A331" s="293" t="s">
        <v>225</v>
      </c>
      <c r="B331" s="294" t="s">
        <v>169</v>
      </c>
      <c r="C331" s="297" t="s">
        <v>151</v>
      </c>
      <c r="D331" s="296" t="s">
        <v>127</v>
      </c>
      <c r="E331" s="297" t="s">
        <v>190</v>
      </c>
      <c r="F331" s="298" t="s">
        <v>121</v>
      </c>
      <c r="G331" s="296" t="s">
        <v>216</v>
      </c>
      <c r="H331" s="299">
        <v>240</v>
      </c>
      <c r="I331" s="310">
        <v>0</v>
      </c>
      <c r="J331" s="408">
        <v>0</v>
      </c>
    </row>
    <row r="332" spans="1:24" s="46" customFormat="1" ht="31.5">
      <c r="A332" s="334" t="s">
        <v>439</v>
      </c>
      <c r="B332" s="286" t="s">
        <v>169</v>
      </c>
      <c r="C332" s="313" t="s">
        <v>151</v>
      </c>
      <c r="D332" s="312" t="s">
        <v>127</v>
      </c>
      <c r="E332" s="313" t="s">
        <v>88</v>
      </c>
      <c r="F332" s="314" t="s">
        <v>180</v>
      </c>
      <c r="G332" s="312" t="s">
        <v>326</v>
      </c>
      <c r="H332" s="315"/>
      <c r="I332" s="291">
        <f>I333</f>
        <v>2168.5</v>
      </c>
      <c r="J332" s="589">
        <f>J335+J371</f>
        <v>0</v>
      </c>
      <c r="O332" s="54"/>
      <c r="P332" s="54"/>
      <c r="Q332" s="54"/>
      <c r="R332" s="54"/>
      <c r="S332" s="54"/>
      <c r="T332" s="54"/>
      <c r="U332" s="54"/>
      <c r="V332" s="54"/>
      <c r="W332" s="54"/>
      <c r="X332" s="54"/>
    </row>
    <row r="333" spans="1:24" s="46" customFormat="1" ht="18.75">
      <c r="A333" s="320" t="s">
        <v>388</v>
      </c>
      <c r="B333" s="255" t="s">
        <v>169</v>
      </c>
      <c r="C333" s="288" t="s">
        <v>151</v>
      </c>
      <c r="D333" s="287" t="s">
        <v>127</v>
      </c>
      <c r="E333" s="288" t="s">
        <v>88</v>
      </c>
      <c r="F333" s="289" t="s">
        <v>89</v>
      </c>
      <c r="G333" s="287" t="s">
        <v>326</v>
      </c>
      <c r="H333" s="290"/>
      <c r="I333" s="291">
        <f>I334</f>
        <v>2168.5</v>
      </c>
      <c r="J333" s="589"/>
      <c r="O333" s="54"/>
      <c r="P333" s="54"/>
      <c r="Q333" s="54"/>
      <c r="R333" s="54"/>
      <c r="S333" s="54"/>
      <c r="T333" s="54"/>
      <c r="U333" s="54"/>
      <c r="V333" s="54"/>
      <c r="W333" s="54"/>
      <c r="X333" s="54"/>
    </row>
    <row r="334" spans="1:10" s="46" customFormat="1" ht="18.75">
      <c r="A334" s="320" t="s">
        <v>387</v>
      </c>
      <c r="B334" s="255" t="s">
        <v>169</v>
      </c>
      <c r="C334" s="288" t="s">
        <v>151</v>
      </c>
      <c r="D334" s="287" t="s">
        <v>127</v>
      </c>
      <c r="E334" s="288" t="s">
        <v>88</v>
      </c>
      <c r="F334" s="289" t="s">
        <v>89</v>
      </c>
      <c r="G334" s="287" t="s">
        <v>327</v>
      </c>
      <c r="H334" s="290"/>
      <c r="I334" s="291">
        <f>I337+I371+I373+I376</f>
        <v>2168.5</v>
      </c>
      <c r="J334" s="589">
        <f>J335</f>
        <v>0</v>
      </c>
    </row>
    <row r="335" spans="1:24" s="54" customFormat="1" ht="18.75" customHeight="1" hidden="1">
      <c r="A335" s="293"/>
      <c r="B335" s="294" t="s">
        <v>169</v>
      </c>
      <c r="C335" s="297" t="s">
        <v>151</v>
      </c>
      <c r="D335" s="296" t="s">
        <v>127</v>
      </c>
      <c r="E335" s="297" t="s">
        <v>88</v>
      </c>
      <c r="F335" s="298" t="s">
        <v>89</v>
      </c>
      <c r="G335" s="296" t="s">
        <v>362</v>
      </c>
      <c r="H335" s="299"/>
      <c r="I335" s="300">
        <f>I336</f>
        <v>0</v>
      </c>
      <c r="J335" s="581">
        <f>J336</f>
        <v>0</v>
      </c>
      <c r="O335" s="46"/>
      <c r="P335" s="46"/>
      <c r="Q335" s="46"/>
      <c r="R335" s="46"/>
      <c r="S335" s="46"/>
      <c r="T335" s="46"/>
      <c r="U335" s="46"/>
      <c r="V335" s="46"/>
      <c r="W335" s="46"/>
      <c r="X335" s="46"/>
    </row>
    <row r="336" spans="1:24" s="54" customFormat="1" ht="41.25" customHeight="1" hidden="1">
      <c r="A336" s="293" t="s">
        <v>225</v>
      </c>
      <c r="B336" s="294" t="s">
        <v>169</v>
      </c>
      <c r="C336" s="297" t="s">
        <v>151</v>
      </c>
      <c r="D336" s="296" t="s">
        <v>127</v>
      </c>
      <c r="E336" s="297" t="s">
        <v>88</v>
      </c>
      <c r="F336" s="298" t="s">
        <v>89</v>
      </c>
      <c r="G336" s="296" t="s">
        <v>362</v>
      </c>
      <c r="H336" s="299">
        <v>240</v>
      </c>
      <c r="I336" s="300">
        <v>0</v>
      </c>
      <c r="J336" s="581">
        <v>0</v>
      </c>
      <c r="O336" s="46"/>
      <c r="P336" s="46"/>
      <c r="Q336" s="46"/>
      <c r="R336" s="46"/>
      <c r="S336" s="46"/>
      <c r="T336" s="46"/>
      <c r="U336" s="46"/>
      <c r="V336" s="46"/>
      <c r="W336" s="46"/>
      <c r="X336" s="46"/>
    </row>
    <row r="337" spans="1:10" s="54" customFormat="1" ht="31.5">
      <c r="A337" s="293" t="s">
        <v>356</v>
      </c>
      <c r="B337" s="294" t="s">
        <v>169</v>
      </c>
      <c r="C337" s="297" t="s">
        <v>151</v>
      </c>
      <c r="D337" s="296" t="s">
        <v>127</v>
      </c>
      <c r="E337" s="297" t="s">
        <v>88</v>
      </c>
      <c r="F337" s="298" t="s">
        <v>89</v>
      </c>
      <c r="G337" s="296" t="s">
        <v>430</v>
      </c>
      <c r="H337" s="299"/>
      <c r="I337" s="300">
        <f>I338+I375</f>
        <v>2088.5</v>
      </c>
      <c r="J337" s="581">
        <f>J338</f>
        <v>0</v>
      </c>
    </row>
    <row r="338" spans="1:10" s="54" customFormat="1" ht="31.5">
      <c r="A338" s="293" t="s">
        <v>225</v>
      </c>
      <c r="B338" s="294" t="s">
        <v>169</v>
      </c>
      <c r="C338" s="297" t="s">
        <v>151</v>
      </c>
      <c r="D338" s="296" t="s">
        <v>127</v>
      </c>
      <c r="E338" s="297" t="s">
        <v>88</v>
      </c>
      <c r="F338" s="298" t="s">
        <v>89</v>
      </c>
      <c r="G338" s="296" t="s">
        <v>430</v>
      </c>
      <c r="H338" s="299">
        <v>240</v>
      </c>
      <c r="I338" s="300">
        <f>'Пр.3 '!L376</f>
        <v>2028.2</v>
      </c>
      <c r="J338" s="581">
        <v>0</v>
      </c>
    </row>
    <row r="339" spans="1:10" s="54" customFormat="1" ht="18.75" customHeight="1" hidden="1">
      <c r="A339" s="293"/>
      <c r="B339" s="294" t="s">
        <v>169</v>
      </c>
      <c r="C339" s="297" t="s">
        <v>151</v>
      </c>
      <c r="D339" s="296" t="s">
        <v>127</v>
      </c>
      <c r="E339" s="297" t="s">
        <v>88</v>
      </c>
      <c r="F339" s="298" t="s">
        <v>89</v>
      </c>
      <c r="G339" s="296" t="s">
        <v>327</v>
      </c>
      <c r="H339" s="299"/>
      <c r="I339" s="300">
        <f>I340</f>
        <v>0</v>
      </c>
      <c r="J339" s="581">
        <f>J340</f>
        <v>0</v>
      </c>
    </row>
    <row r="340" spans="1:10" s="54" customFormat="1" ht="18.75" customHeight="1" hidden="1">
      <c r="A340" s="293"/>
      <c r="B340" s="294" t="s">
        <v>169</v>
      </c>
      <c r="C340" s="297" t="s">
        <v>151</v>
      </c>
      <c r="D340" s="296" t="s">
        <v>127</v>
      </c>
      <c r="E340" s="297" t="s">
        <v>88</v>
      </c>
      <c r="F340" s="298" t="s">
        <v>89</v>
      </c>
      <c r="G340" s="296" t="s">
        <v>96</v>
      </c>
      <c r="H340" s="299">
        <v>240</v>
      </c>
      <c r="I340" s="300">
        <v>0</v>
      </c>
      <c r="J340" s="581">
        <v>0</v>
      </c>
    </row>
    <row r="341" spans="1:24" s="46" customFormat="1" ht="19.5" customHeight="1" hidden="1">
      <c r="A341" s="385" t="s">
        <v>156</v>
      </c>
      <c r="B341" s="294" t="s">
        <v>169</v>
      </c>
      <c r="C341" s="257" t="s">
        <v>133</v>
      </c>
      <c r="D341" s="287" t="s">
        <v>125</v>
      </c>
      <c r="E341" s="386"/>
      <c r="F341" s="387"/>
      <c r="G341" s="388"/>
      <c r="H341" s="389"/>
      <c r="I341" s="291">
        <f>I342</f>
        <v>0</v>
      </c>
      <c r="J341" s="589">
        <f>J342</f>
        <v>0</v>
      </c>
      <c r="O341" s="54"/>
      <c r="P341" s="54"/>
      <c r="Q341" s="54"/>
      <c r="R341" s="54"/>
      <c r="S341" s="54"/>
      <c r="T341" s="54"/>
      <c r="U341" s="54"/>
      <c r="V341" s="54"/>
      <c r="W341" s="54"/>
      <c r="X341" s="54"/>
    </row>
    <row r="342" spans="1:24" s="46" customFormat="1" ht="37.5" customHeight="1" hidden="1">
      <c r="A342" s="285" t="s">
        <v>157</v>
      </c>
      <c r="B342" s="294" t="s">
        <v>169</v>
      </c>
      <c r="C342" s="257" t="s">
        <v>133</v>
      </c>
      <c r="D342" s="287" t="s">
        <v>133</v>
      </c>
      <c r="E342" s="288"/>
      <c r="F342" s="289"/>
      <c r="G342" s="287"/>
      <c r="H342" s="319"/>
      <c r="I342" s="291">
        <f>I343</f>
        <v>0</v>
      </c>
      <c r="J342" s="583">
        <f>J343</f>
        <v>0</v>
      </c>
      <c r="O342" s="54"/>
      <c r="P342" s="54"/>
      <c r="Q342" s="54"/>
      <c r="R342" s="54"/>
      <c r="S342" s="54"/>
      <c r="T342" s="54"/>
      <c r="U342" s="54"/>
      <c r="V342" s="54"/>
      <c r="W342" s="54"/>
      <c r="X342" s="54"/>
    </row>
    <row r="343" spans="1:24" s="53" customFormat="1" ht="56.25" customHeight="1" hidden="1">
      <c r="A343" s="305" t="s">
        <v>33</v>
      </c>
      <c r="B343" s="294" t="s">
        <v>169</v>
      </c>
      <c r="C343" s="257" t="s">
        <v>133</v>
      </c>
      <c r="D343" s="287" t="s">
        <v>133</v>
      </c>
      <c r="E343" s="288" t="s">
        <v>146</v>
      </c>
      <c r="F343" s="289" t="s">
        <v>180</v>
      </c>
      <c r="G343" s="287" t="s">
        <v>181</v>
      </c>
      <c r="H343" s="321"/>
      <c r="I343" s="291">
        <v>0</v>
      </c>
      <c r="J343" s="580">
        <v>0</v>
      </c>
      <c r="O343" s="46"/>
      <c r="P343" s="46"/>
      <c r="Q343" s="46"/>
      <c r="R343" s="46"/>
      <c r="S343" s="46"/>
      <c r="T343" s="46"/>
      <c r="U343" s="46"/>
      <c r="V343" s="46"/>
      <c r="W343" s="46"/>
      <c r="X343" s="46"/>
    </row>
    <row r="344" spans="1:24" s="54" customFormat="1" ht="75" customHeight="1" hidden="1">
      <c r="A344" s="305" t="s">
        <v>34</v>
      </c>
      <c r="B344" s="294" t="s">
        <v>169</v>
      </c>
      <c r="C344" s="257" t="s">
        <v>133</v>
      </c>
      <c r="D344" s="287" t="s">
        <v>133</v>
      </c>
      <c r="E344" s="288" t="s">
        <v>146</v>
      </c>
      <c r="F344" s="289" t="s">
        <v>120</v>
      </c>
      <c r="G344" s="287" t="s">
        <v>181</v>
      </c>
      <c r="H344" s="321"/>
      <c r="I344" s="291">
        <f>I345+I347+I349+I351+I353+I355</f>
        <v>0</v>
      </c>
      <c r="J344" s="580">
        <f>J345+J347+J349+J351+J353+J355</f>
        <v>0</v>
      </c>
      <c r="O344" s="46"/>
      <c r="P344" s="46"/>
      <c r="Q344" s="46"/>
      <c r="R344" s="46"/>
      <c r="S344" s="46"/>
      <c r="T344" s="46"/>
      <c r="U344" s="46"/>
      <c r="V344" s="46"/>
      <c r="W344" s="46"/>
      <c r="X344" s="46"/>
    </row>
    <row r="345" spans="1:24" s="54" customFormat="1" ht="150" customHeight="1" hidden="1">
      <c r="A345" s="308" t="s">
        <v>35</v>
      </c>
      <c r="B345" s="294" t="s">
        <v>169</v>
      </c>
      <c r="C345" s="295" t="s">
        <v>133</v>
      </c>
      <c r="D345" s="296" t="s">
        <v>133</v>
      </c>
      <c r="E345" s="297" t="s">
        <v>146</v>
      </c>
      <c r="F345" s="298" t="s">
        <v>120</v>
      </c>
      <c r="G345" s="296" t="s">
        <v>36</v>
      </c>
      <c r="H345" s="321"/>
      <c r="I345" s="300">
        <f>I346</f>
        <v>0</v>
      </c>
      <c r="J345" s="581">
        <f>J346</f>
        <v>0</v>
      </c>
      <c r="O345" s="53"/>
      <c r="P345" s="53"/>
      <c r="Q345" s="53"/>
      <c r="R345" s="53"/>
      <c r="S345" s="53"/>
      <c r="T345" s="53"/>
      <c r="U345" s="53"/>
      <c r="V345" s="53"/>
      <c r="W345" s="53"/>
      <c r="X345" s="53"/>
    </row>
    <row r="346" spans="1:10" s="54" customFormat="1" ht="18.75" customHeight="1" hidden="1">
      <c r="A346" s="293" t="s">
        <v>182</v>
      </c>
      <c r="B346" s="294" t="s">
        <v>169</v>
      </c>
      <c r="C346" s="295" t="s">
        <v>133</v>
      </c>
      <c r="D346" s="296" t="s">
        <v>133</v>
      </c>
      <c r="E346" s="297" t="s">
        <v>146</v>
      </c>
      <c r="F346" s="298" t="s">
        <v>120</v>
      </c>
      <c r="G346" s="296" t="s">
        <v>36</v>
      </c>
      <c r="H346" s="299" t="s">
        <v>183</v>
      </c>
      <c r="I346" s="300">
        <v>0</v>
      </c>
      <c r="J346" s="581">
        <v>0</v>
      </c>
    </row>
    <row r="347" spans="1:10" s="54" customFormat="1" ht="168.75" customHeight="1" hidden="1">
      <c r="A347" s="308" t="s">
        <v>37</v>
      </c>
      <c r="B347" s="294" t="s">
        <v>169</v>
      </c>
      <c r="C347" s="295" t="s">
        <v>133</v>
      </c>
      <c r="D347" s="296" t="s">
        <v>133</v>
      </c>
      <c r="E347" s="297" t="s">
        <v>146</v>
      </c>
      <c r="F347" s="298" t="s">
        <v>120</v>
      </c>
      <c r="G347" s="296" t="s">
        <v>38</v>
      </c>
      <c r="H347" s="321"/>
      <c r="I347" s="300">
        <f>I348</f>
        <v>0</v>
      </c>
      <c r="J347" s="581">
        <f>J348</f>
        <v>0</v>
      </c>
    </row>
    <row r="348" spans="1:10" s="54" customFormat="1" ht="18.75" customHeight="1" hidden="1">
      <c r="A348" s="293" t="s">
        <v>182</v>
      </c>
      <c r="B348" s="294" t="s">
        <v>169</v>
      </c>
      <c r="C348" s="295" t="s">
        <v>133</v>
      </c>
      <c r="D348" s="296" t="s">
        <v>133</v>
      </c>
      <c r="E348" s="297" t="s">
        <v>146</v>
      </c>
      <c r="F348" s="298" t="s">
        <v>120</v>
      </c>
      <c r="G348" s="296" t="s">
        <v>38</v>
      </c>
      <c r="H348" s="299" t="s">
        <v>183</v>
      </c>
      <c r="I348" s="300">
        <v>0</v>
      </c>
      <c r="J348" s="581">
        <v>0</v>
      </c>
    </row>
    <row r="349" spans="1:10" s="54" customFormat="1" ht="131.25" customHeight="1" hidden="1">
      <c r="A349" s="308" t="s">
        <v>39</v>
      </c>
      <c r="B349" s="294" t="s">
        <v>169</v>
      </c>
      <c r="C349" s="295" t="s">
        <v>133</v>
      </c>
      <c r="D349" s="296" t="s">
        <v>133</v>
      </c>
      <c r="E349" s="297" t="s">
        <v>146</v>
      </c>
      <c r="F349" s="298" t="s">
        <v>120</v>
      </c>
      <c r="G349" s="296" t="s">
        <v>40</v>
      </c>
      <c r="H349" s="321"/>
      <c r="I349" s="300">
        <f>I350</f>
        <v>0</v>
      </c>
      <c r="J349" s="581">
        <f>J350</f>
        <v>0</v>
      </c>
    </row>
    <row r="350" spans="1:10" s="54" customFormat="1" ht="18.75" customHeight="1" hidden="1">
      <c r="A350" s="293" t="s">
        <v>182</v>
      </c>
      <c r="B350" s="294" t="s">
        <v>169</v>
      </c>
      <c r="C350" s="295" t="s">
        <v>133</v>
      </c>
      <c r="D350" s="296" t="s">
        <v>133</v>
      </c>
      <c r="E350" s="297" t="s">
        <v>146</v>
      </c>
      <c r="F350" s="298" t="s">
        <v>120</v>
      </c>
      <c r="G350" s="296" t="s">
        <v>40</v>
      </c>
      <c r="H350" s="299" t="s">
        <v>183</v>
      </c>
      <c r="I350" s="300">
        <v>0</v>
      </c>
      <c r="J350" s="581">
        <v>0</v>
      </c>
    </row>
    <row r="351" spans="1:10" s="54" customFormat="1" ht="131.25" customHeight="1" hidden="1">
      <c r="A351" s="308" t="s">
        <v>41</v>
      </c>
      <c r="B351" s="294" t="s">
        <v>169</v>
      </c>
      <c r="C351" s="295" t="s">
        <v>133</v>
      </c>
      <c r="D351" s="296" t="s">
        <v>133</v>
      </c>
      <c r="E351" s="297" t="s">
        <v>146</v>
      </c>
      <c r="F351" s="298" t="s">
        <v>120</v>
      </c>
      <c r="G351" s="296" t="s">
        <v>42</v>
      </c>
      <c r="H351" s="321"/>
      <c r="I351" s="300">
        <f>I352</f>
        <v>0</v>
      </c>
      <c r="J351" s="581">
        <f>J352</f>
        <v>0</v>
      </c>
    </row>
    <row r="352" spans="1:10" s="54" customFormat="1" ht="18.75" customHeight="1" hidden="1">
      <c r="A352" s="293" t="s">
        <v>182</v>
      </c>
      <c r="B352" s="294" t="s">
        <v>169</v>
      </c>
      <c r="C352" s="295" t="s">
        <v>133</v>
      </c>
      <c r="D352" s="296" t="s">
        <v>133</v>
      </c>
      <c r="E352" s="297" t="s">
        <v>146</v>
      </c>
      <c r="F352" s="298" t="s">
        <v>120</v>
      </c>
      <c r="G352" s="296" t="s">
        <v>42</v>
      </c>
      <c r="H352" s="299" t="s">
        <v>183</v>
      </c>
      <c r="I352" s="300">
        <v>0</v>
      </c>
      <c r="J352" s="581">
        <v>0</v>
      </c>
    </row>
    <row r="353" spans="1:10" s="54" customFormat="1" ht="150" customHeight="1" hidden="1">
      <c r="A353" s="308" t="s">
        <v>43</v>
      </c>
      <c r="B353" s="294" t="s">
        <v>169</v>
      </c>
      <c r="C353" s="295" t="s">
        <v>133</v>
      </c>
      <c r="D353" s="296" t="s">
        <v>133</v>
      </c>
      <c r="E353" s="297" t="s">
        <v>146</v>
      </c>
      <c r="F353" s="298" t="s">
        <v>120</v>
      </c>
      <c r="G353" s="296" t="s">
        <v>44</v>
      </c>
      <c r="H353" s="321"/>
      <c r="I353" s="300">
        <f>I354</f>
        <v>0</v>
      </c>
      <c r="J353" s="581">
        <f>J354</f>
        <v>0</v>
      </c>
    </row>
    <row r="354" spans="1:10" s="54" customFormat="1" ht="18.75" customHeight="1" hidden="1">
      <c r="A354" s="293" t="s">
        <v>182</v>
      </c>
      <c r="B354" s="294" t="s">
        <v>169</v>
      </c>
      <c r="C354" s="295" t="s">
        <v>133</v>
      </c>
      <c r="D354" s="296" t="s">
        <v>133</v>
      </c>
      <c r="E354" s="297" t="s">
        <v>146</v>
      </c>
      <c r="F354" s="298" t="s">
        <v>120</v>
      </c>
      <c r="G354" s="296" t="s">
        <v>44</v>
      </c>
      <c r="H354" s="299" t="s">
        <v>183</v>
      </c>
      <c r="I354" s="300">
        <v>0</v>
      </c>
      <c r="J354" s="581">
        <v>0</v>
      </c>
    </row>
    <row r="355" spans="1:24" s="53" customFormat="1" ht="168.75" customHeight="1" hidden="1">
      <c r="A355" s="308" t="s">
        <v>45</v>
      </c>
      <c r="B355" s="294" t="s">
        <v>169</v>
      </c>
      <c r="C355" s="295" t="s">
        <v>133</v>
      </c>
      <c r="D355" s="296" t="s">
        <v>133</v>
      </c>
      <c r="E355" s="297" t="s">
        <v>146</v>
      </c>
      <c r="F355" s="298" t="s">
        <v>120</v>
      </c>
      <c r="G355" s="296" t="s">
        <v>46</v>
      </c>
      <c r="H355" s="321"/>
      <c r="I355" s="300">
        <f>I356</f>
        <v>0</v>
      </c>
      <c r="J355" s="581">
        <f>J356</f>
        <v>0</v>
      </c>
      <c r="O355" s="54"/>
      <c r="P355" s="54"/>
      <c r="Q355" s="54"/>
      <c r="R355" s="54"/>
      <c r="S355" s="54"/>
      <c r="T355" s="54"/>
      <c r="U355" s="54"/>
      <c r="V355" s="54"/>
      <c r="W355" s="54"/>
      <c r="X355" s="54"/>
    </row>
    <row r="356" spans="1:10" s="54" customFormat="1" ht="18.75" customHeight="1" hidden="1">
      <c r="A356" s="293" t="s">
        <v>182</v>
      </c>
      <c r="B356" s="294" t="s">
        <v>169</v>
      </c>
      <c r="C356" s="295" t="s">
        <v>133</v>
      </c>
      <c r="D356" s="296" t="s">
        <v>133</v>
      </c>
      <c r="E356" s="297" t="s">
        <v>146</v>
      </c>
      <c r="F356" s="298" t="s">
        <v>120</v>
      </c>
      <c r="G356" s="296" t="s">
        <v>46</v>
      </c>
      <c r="H356" s="299" t="s">
        <v>183</v>
      </c>
      <c r="I356" s="300">
        <v>0</v>
      </c>
      <c r="J356" s="581">
        <v>0</v>
      </c>
    </row>
    <row r="357" spans="1:24" s="54" customFormat="1" ht="93.75" customHeight="1" hidden="1">
      <c r="A357" s="305" t="s">
        <v>47</v>
      </c>
      <c r="B357" s="294" t="s">
        <v>169</v>
      </c>
      <c r="C357" s="257" t="s">
        <v>133</v>
      </c>
      <c r="D357" s="287" t="s">
        <v>133</v>
      </c>
      <c r="E357" s="288" t="s">
        <v>146</v>
      </c>
      <c r="F357" s="289" t="s">
        <v>121</v>
      </c>
      <c r="G357" s="287" t="s">
        <v>181</v>
      </c>
      <c r="H357" s="321"/>
      <c r="I357" s="291">
        <f>I358+I360</f>
        <v>0</v>
      </c>
      <c r="J357" s="580">
        <f>J358+J360</f>
        <v>0</v>
      </c>
      <c r="O357" s="53"/>
      <c r="P357" s="53"/>
      <c r="Q357" s="53"/>
      <c r="R357" s="53"/>
      <c r="S357" s="53"/>
      <c r="T357" s="53"/>
      <c r="U357" s="53"/>
      <c r="V357" s="53"/>
      <c r="W357" s="53"/>
      <c r="X357" s="53"/>
    </row>
    <row r="358" spans="1:10" s="54" customFormat="1" ht="131.25" customHeight="1" hidden="1">
      <c r="A358" s="308" t="s">
        <v>48</v>
      </c>
      <c r="B358" s="294" t="s">
        <v>169</v>
      </c>
      <c r="C358" s="295" t="s">
        <v>133</v>
      </c>
      <c r="D358" s="296" t="s">
        <v>133</v>
      </c>
      <c r="E358" s="297" t="s">
        <v>146</v>
      </c>
      <c r="F358" s="298" t="s">
        <v>121</v>
      </c>
      <c r="G358" s="296" t="s">
        <v>49</v>
      </c>
      <c r="H358" s="321"/>
      <c r="I358" s="300">
        <f>I359</f>
        <v>0</v>
      </c>
      <c r="J358" s="581">
        <f>J359</f>
        <v>0</v>
      </c>
    </row>
    <row r="359" spans="1:10" s="54" customFormat="1" ht="18.75" customHeight="1" hidden="1">
      <c r="A359" s="293" t="s">
        <v>182</v>
      </c>
      <c r="B359" s="294" t="s">
        <v>169</v>
      </c>
      <c r="C359" s="295" t="s">
        <v>133</v>
      </c>
      <c r="D359" s="296" t="s">
        <v>133</v>
      </c>
      <c r="E359" s="297" t="s">
        <v>146</v>
      </c>
      <c r="F359" s="298" t="s">
        <v>121</v>
      </c>
      <c r="G359" s="296" t="s">
        <v>49</v>
      </c>
      <c r="H359" s="299" t="s">
        <v>183</v>
      </c>
      <c r="I359" s="300">
        <v>0</v>
      </c>
      <c r="J359" s="581">
        <v>0</v>
      </c>
    </row>
    <row r="360" spans="1:10" s="54" customFormat="1" ht="168.75" customHeight="1" hidden="1">
      <c r="A360" s="308" t="s">
        <v>50</v>
      </c>
      <c r="B360" s="294" t="s">
        <v>169</v>
      </c>
      <c r="C360" s="295" t="s">
        <v>133</v>
      </c>
      <c r="D360" s="296" t="s">
        <v>133</v>
      </c>
      <c r="E360" s="297" t="s">
        <v>146</v>
      </c>
      <c r="F360" s="298" t="s">
        <v>121</v>
      </c>
      <c r="G360" s="296" t="s">
        <v>51</v>
      </c>
      <c r="H360" s="321"/>
      <c r="I360" s="300">
        <f>I361</f>
        <v>0</v>
      </c>
      <c r="J360" s="581">
        <f>J361</f>
        <v>0</v>
      </c>
    </row>
    <row r="361" spans="1:24" s="53" customFormat="1" ht="18.75" customHeight="1" hidden="1">
      <c r="A361" s="293" t="s">
        <v>182</v>
      </c>
      <c r="B361" s="294" t="s">
        <v>169</v>
      </c>
      <c r="C361" s="295" t="s">
        <v>133</v>
      </c>
      <c r="D361" s="296" t="s">
        <v>133</v>
      </c>
      <c r="E361" s="297" t="s">
        <v>146</v>
      </c>
      <c r="F361" s="298" t="s">
        <v>121</v>
      </c>
      <c r="G361" s="296" t="s">
        <v>51</v>
      </c>
      <c r="H361" s="299" t="s">
        <v>183</v>
      </c>
      <c r="I361" s="300">
        <v>0</v>
      </c>
      <c r="J361" s="581">
        <v>0</v>
      </c>
      <c r="O361" s="54"/>
      <c r="P361" s="54"/>
      <c r="Q361" s="54"/>
      <c r="R361" s="54"/>
      <c r="S361" s="54"/>
      <c r="T361" s="54"/>
      <c r="U361" s="54"/>
      <c r="V361" s="54"/>
      <c r="W361" s="54"/>
      <c r="X361" s="54"/>
    </row>
    <row r="362" spans="1:24" s="53" customFormat="1" ht="112.5" customHeight="1" hidden="1">
      <c r="A362" s="305" t="s">
        <v>52</v>
      </c>
      <c r="B362" s="294" t="s">
        <v>169</v>
      </c>
      <c r="C362" s="257" t="s">
        <v>133</v>
      </c>
      <c r="D362" s="287" t="s">
        <v>133</v>
      </c>
      <c r="E362" s="288" t="s">
        <v>146</v>
      </c>
      <c r="F362" s="289" t="s">
        <v>122</v>
      </c>
      <c r="G362" s="287" t="s">
        <v>181</v>
      </c>
      <c r="H362" s="321"/>
      <c r="I362" s="291">
        <f>I363+I365+I367</f>
        <v>0</v>
      </c>
      <c r="J362" s="580">
        <f>J363+J365+J367</f>
        <v>0</v>
      </c>
      <c r="O362" s="54"/>
      <c r="P362" s="54"/>
      <c r="Q362" s="54"/>
      <c r="R362" s="54"/>
      <c r="S362" s="54"/>
      <c r="T362" s="54"/>
      <c r="U362" s="54"/>
      <c r="V362" s="54"/>
      <c r="W362" s="54"/>
      <c r="X362" s="54"/>
    </row>
    <row r="363" spans="1:10" s="53" customFormat="1" ht="168.75" customHeight="1" hidden="1">
      <c r="A363" s="308" t="s">
        <v>53</v>
      </c>
      <c r="B363" s="294" t="s">
        <v>169</v>
      </c>
      <c r="C363" s="295" t="s">
        <v>133</v>
      </c>
      <c r="D363" s="296" t="s">
        <v>133</v>
      </c>
      <c r="E363" s="297" t="s">
        <v>146</v>
      </c>
      <c r="F363" s="298" t="s">
        <v>122</v>
      </c>
      <c r="G363" s="296" t="s">
        <v>54</v>
      </c>
      <c r="H363" s="321"/>
      <c r="I363" s="300">
        <f>I364</f>
        <v>0</v>
      </c>
      <c r="J363" s="581">
        <f>J364</f>
        <v>0</v>
      </c>
    </row>
    <row r="364" spans="1:10" s="53" customFormat="1" ht="18.75" customHeight="1" hidden="1">
      <c r="A364" s="293" t="s">
        <v>182</v>
      </c>
      <c r="B364" s="294" t="s">
        <v>169</v>
      </c>
      <c r="C364" s="295" t="s">
        <v>133</v>
      </c>
      <c r="D364" s="296" t="s">
        <v>133</v>
      </c>
      <c r="E364" s="297" t="s">
        <v>146</v>
      </c>
      <c r="F364" s="298" t="s">
        <v>122</v>
      </c>
      <c r="G364" s="296" t="s">
        <v>54</v>
      </c>
      <c r="H364" s="299" t="s">
        <v>183</v>
      </c>
      <c r="I364" s="300">
        <v>0</v>
      </c>
      <c r="J364" s="581">
        <v>0</v>
      </c>
    </row>
    <row r="365" spans="1:24" s="54" customFormat="1" ht="150" customHeight="1" hidden="1">
      <c r="A365" s="308" t="s">
        <v>55</v>
      </c>
      <c r="B365" s="294" t="s">
        <v>169</v>
      </c>
      <c r="C365" s="295" t="s">
        <v>133</v>
      </c>
      <c r="D365" s="296" t="s">
        <v>133</v>
      </c>
      <c r="E365" s="297" t="s">
        <v>146</v>
      </c>
      <c r="F365" s="298" t="s">
        <v>122</v>
      </c>
      <c r="G365" s="296" t="s">
        <v>56</v>
      </c>
      <c r="H365" s="321"/>
      <c r="I365" s="300">
        <f>I366</f>
        <v>0</v>
      </c>
      <c r="J365" s="581">
        <f>J366</f>
        <v>0</v>
      </c>
      <c r="O365" s="53"/>
      <c r="P365" s="53"/>
      <c r="Q365" s="53"/>
      <c r="R365" s="53"/>
      <c r="S365" s="53"/>
      <c r="T365" s="53"/>
      <c r="U365" s="53"/>
      <c r="V365" s="53"/>
      <c r="W365" s="53"/>
      <c r="X365" s="53"/>
    </row>
    <row r="366" spans="1:24" s="54" customFormat="1" ht="18.75" customHeight="1" hidden="1">
      <c r="A366" s="293" t="s">
        <v>182</v>
      </c>
      <c r="B366" s="294" t="s">
        <v>169</v>
      </c>
      <c r="C366" s="295" t="s">
        <v>133</v>
      </c>
      <c r="D366" s="296" t="s">
        <v>133</v>
      </c>
      <c r="E366" s="297" t="s">
        <v>146</v>
      </c>
      <c r="F366" s="298" t="s">
        <v>122</v>
      </c>
      <c r="G366" s="296" t="s">
        <v>56</v>
      </c>
      <c r="H366" s="299" t="s">
        <v>183</v>
      </c>
      <c r="I366" s="300">
        <v>0</v>
      </c>
      <c r="J366" s="581">
        <v>0</v>
      </c>
      <c r="O366" s="53"/>
      <c r="P366" s="53"/>
      <c r="Q366" s="53"/>
      <c r="R366" s="53"/>
      <c r="S366" s="53"/>
      <c r="T366" s="53"/>
      <c r="U366" s="53"/>
      <c r="V366" s="53"/>
      <c r="W366" s="53"/>
      <c r="X366" s="53"/>
    </row>
    <row r="367" spans="1:10" s="54" customFormat="1" ht="168.75" customHeight="1" hidden="1">
      <c r="A367" s="308" t="s">
        <v>57</v>
      </c>
      <c r="B367" s="294" t="s">
        <v>169</v>
      </c>
      <c r="C367" s="295" t="s">
        <v>133</v>
      </c>
      <c r="D367" s="296" t="s">
        <v>133</v>
      </c>
      <c r="E367" s="297" t="s">
        <v>146</v>
      </c>
      <c r="F367" s="298" t="s">
        <v>122</v>
      </c>
      <c r="G367" s="296" t="s">
        <v>58</v>
      </c>
      <c r="H367" s="321"/>
      <c r="I367" s="300">
        <f>I368</f>
        <v>0</v>
      </c>
      <c r="J367" s="581">
        <f>J368</f>
        <v>0</v>
      </c>
    </row>
    <row r="368" spans="1:10" s="54" customFormat="1" ht="18.75" customHeight="1" hidden="1">
      <c r="A368" s="293" t="s">
        <v>182</v>
      </c>
      <c r="B368" s="294" t="s">
        <v>169</v>
      </c>
      <c r="C368" s="295" t="s">
        <v>133</v>
      </c>
      <c r="D368" s="296" t="s">
        <v>133</v>
      </c>
      <c r="E368" s="297" t="s">
        <v>146</v>
      </c>
      <c r="F368" s="298" t="s">
        <v>122</v>
      </c>
      <c r="G368" s="296" t="s">
        <v>58</v>
      </c>
      <c r="H368" s="299" t="s">
        <v>183</v>
      </c>
      <c r="I368" s="300">
        <v>0</v>
      </c>
      <c r="J368" s="581">
        <v>0</v>
      </c>
    </row>
    <row r="369" spans="1:10" s="54" customFormat="1" ht="18.75" customHeight="1" hidden="1">
      <c r="A369" s="293" t="s">
        <v>394</v>
      </c>
      <c r="B369" s="294" t="s">
        <v>169</v>
      </c>
      <c r="C369" s="295" t="s">
        <v>151</v>
      </c>
      <c r="D369" s="296" t="s">
        <v>127</v>
      </c>
      <c r="E369" s="297" t="s">
        <v>88</v>
      </c>
      <c r="F369" s="298" t="s">
        <v>89</v>
      </c>
      <c r="G369" s="296" t="s">
        <v>367</v>
      </c>
      <c r="H369" s="299"/>
      <c r="I369" s="300"/>
      <c r="J369" s="581">
        <f>J371</f>
        <v>0</v>
      </c>
    </row>
    <row r="370" spans="1:10" s="54" customFormat="1" ht="57.75" customHeight="1" hidden="1">
      <c r="A370" s="293" t="s">
        <v>85</v>
      </c>
      <c r="B370" s="294" t="s">
        <v>169</v>
      </c>
      <c r="C370" s="295" t="s">
        <v>151</v>
      </c>
      <c r="D370" s="296" t="s">
        <v>127</v>
      </c>
      <c r="E370" s="297" t="s">
        <v>88</v>
      </c>
      <c r="F370" s="298" t="s">
        <v>89</v>
      </c>
      <c r="G370" s="296" t="s">
        <v>430</v>
      </c>
      <c r="H370" s="299">
        <v>850</v>
      </c>
      <c r="I370" s="300">
        <v>0</v>
      </c>
      <c r="J370" s="581"/>
    </row>
    <row r="371" spans="1:10" s="54" customFormat="1" ht="41.25" customHeight="1" hidden="1">
      <c r="A371" s="293" t="s">
        <v>355</v>
      </c>
      <c r="B371" s="294" t="s">
        <v>169</v>
      </c>
      <c r="C371" s="297" t="s">
        <v>151</v>
      </c>
      <c r="D371" s="296" t="s">
        <v>127</v>
      </c>
      <c r="E371" s="297" t="s">
        <v>88</v>
      </c>
      <c r="F371" s="298" t="s">
        <v>89</v>
      </c>
      <c r="G371" s="296" t="s">
        <v>367</v>
      </c>
      <c r="H371" s="299"/>
      <c r="I371" s="300">
        <f>I372</f>
        <v>0</v>
      </c>
      <c r="J371" s="581">
        <f>J372</f>
        <v>0</v>
      </c>
    </row>
    <row r="372" spans="1:10" s="54" customFormat="1" ht="39.75" customHeight="1" hidden="1">
      <c r="A372" s="293" t="s">
        <v>225</v>
      </c>
      <c r="B372" s="294" t="s">
        <v>169</v>
      </c>
      <c r="C372" s="297" t="s">
        <v>151</v>
      </c>
      <c r="D372" s="296" t="s">
        <v>127</v>
      </c>
      <c r="E372" s="297" t="s">
        <v>88</v>
      </c>
      <c r="F372" s="298" t="s">
        <v>89</v>
      </c>
      <c r="G372" s="296" t="s">
        <v>367</v>
      </c>
      <c r="H372" s="299">
        <v>240</v>
      </c>
      <c r="I372" s="300">
        <v>0</v>
      </c>
      <c r="J372" s="581">
        <v>0</v>
      </c>
    </row>
    <row r="373" spans="1:10" s="54" customFormat="1" ht="66" customHeight="1" hidden="1">
      <c r="A373" s="293" t="s">
        <v>508</v>
      </c>
      <c r="B373" s="294" t="s">
        <v>169</v>
      </c>
      <c r="C373" s="297" t="s">
        <v>151</v>
      </c>
      <c r="D373" s="296" t="s">
        <v>127</v>
      </c>
      <c r="E373" s="297" t="s">
        <v>88</v>
      </c>
      <c r="F373" s="298" t="s">
        <v>89</v>
      </c>
      <c r="G373" s="296" t="s">
        <v>507</v>
      </c>
      <c r="H373" s="299"/>
      <c r="I373" s="300">
        <f>I374</f>
        <v>0</v>
      </c>
      <c r="J373" s="581"/>
    </row>
    <row r="374" spans="1:10" s="54" customFormat="1" ht="39.75" customHeight="1" hidden="1">
      <c r="A374" s="293" t="s">
        <v>225</v>
      </c>
      <c r="B374" s="294" t="s">
        <v>169</v>
      </c>
      <c r="C374" s="297" t="s">
        <v>151</v>
      </c>
      <c r="D374" s="296" t="s">
        <v>127</v>
      </c>
      <c r="E374" s="297" t="s">
        <v>88</v>
      </c>
      <c r="F374" s="298" t="s">
        <v>89</v>
      </c>
      <c r="G374" s="296" t="s">
        <v>507</v>
      </c>
      <c r="H374" s="299">
        <v>240</v>
      </c>
      <c r="I374" s="300">
        <v>0</v>
      </c>
      <c r="J374" s="581"/>
    </row>
    <row r="375" spans="1:10" s="54" customFormat="1" ht="39.75" customHeight="1">
      <c r="A375" s="293" t="s">
        <v>429</v>
      </c>
      <c r="B375" s="294" t="s">
        <v>169</v>
      </c>
      <c r="C375" s="297" t="s">
        <v>151</v>
      </c>
      <c r="D375" s="296" t="s">
        <v>127</v>
      </c>
      <c r="E375" s="297" t="s">
        <v>88</v>
      </c>
      <c r="F375" s="298" t="s">
        <v>89</v>
      </c>
      <c r="G375" s="296" t="s">
        <v>430</v>
      </c>
      <c r="H375" s="299">
        <v>850</v>
      </c>
      <c r="I375" s="300">
        <f>'Пр.3 '!L413</f>
        <v>60.3</v>
      </c>
      <c r="J375" s="581"/>
    </row>
    <row r="376" spans="1:10" s="54" customFormat="1" ht="23.25" customHeight="1">
      <c r="A376" s="293" t="s">
        <v>602</v>
      </c>
      <c r="B376" s="294" t="s">
        <v>169</v>
      </c>
      <c r="C376" s="297" t="s">
        <v>151</v>
      </c>
      <c r="D376" s="296" t="s">
        <v>127</v>
      </c>
      <c r="E376" s="297" t="s">
        <v>88</v>
      </c>
      <c r="F376" s="298" t="s">
        <v>89</v>
      </c>
      <c r="G376" s="296" t="s">
        <v>604</v>
      </c>
      <c r="H376" s="299"/>
      <c r="I376" s="300">
        <f>I377</f>
        <v>80</v>
      </c>
      <c r="J376" s="581"/>
    </row>
    <row r="377" spans="1:10" s="54" customFormat="1" ht="39.75" customHeight="1">
      <c r="A377" s="293" t="s">
        <v>225</v>
      </c>
      <c r="B377" s="294" t="s">
        <v>169</v>
      </c>
      <c r="C377" s="297" t="s">
        <v>151</v>
      </c>
      <c r="D377" s="296" t="s">
        <v>127</v>
      </c>
      <c r="E377" s="297" t="s">
        <v>88</v>
      </c>
      <c r="F377" s="298" t="s">
        <v>89</v>
      </c>
      <c r="G377" s="296" t="s">
        <v>604</v>
      </c>
      <c r="H377" s="299">
        <v>240</v>
      </c>
      <c r="I377" s="300">
        <f>'Пр.3 '!L415</f>
        <v>80</v>
      </c>
      <c r="J377" s="581"/>
    </row>
    <row r="378" spans="1:24" s="60" customFormat="1" ht="19.5">
      <c r="A378" s="358" t="s">
        <v>101</v>
      </c>
      <c r="B378" s="359" t="s">
        <v>169</v>
      </c>
      <c r="C378" s="390" t="s">
        <v>146</v>
      </c>
      <c r="D378" s="361" t="s">
        <v>125</v>
      </c>
      <c r="E378" s="362"/>
      <c r="F378" s="363"/>
      <c r="G378" s="364"/>
      <c r="H378" s="365"/>
      <c r="I378" s="366">
        <f>I379</f>
        <v>3332.7999999999997</v>
      </c>
      <c r="J378" s="586" t="e">
        <f>J379</f>
        <v>#REF!</v>
      </c>
      <c r="O378" s="54"/>
      <c r="P378" s="54"/>
      <c r="Q378" s="54"/>
      <c r="R378" s="54"/>
      <c r="S378" s="54"/>
      <c r="T378" s="54"/>
      <c r="U378" s="54"/>
      <c r="V378" s="54"/>
      <c r="W378" s="54"/>
      <c r="X378" s="54"/>
    </row>
    <row r="379" spans="1:24" s="46" customFormat="1" ht="18.75">
      <c r="A379" s="391" t="s">
        <v>159</v>
      </c>
      <c r="B379" s="304" t="s">
        <v>169</v>
      </c>
      <c r="C379" s="279" t="s">
        <v>146</v>
      </c>
      <c r="D379" s="280" t="s">
        <v>124</v>
      </c>
      <c r="E379" s="281"/>
      <c r="F379" s="282"/>
      <c r="G379" s="280"/>
      <c r="H379" s="283"/>
      <c r="I379" s="284">
        <f>I380+I399</f>
        <v>3332.7999999999997</v>
      </c>
      <c r="J379" s="583" t="e">
        <f>J380</f>
        <v>#REF!</v>
      </c>
      <c r="O379" s="54"/>
      <c r="P379" s="54"/>
      <c r="Q379" s="54"/>
      <c r="R379" s="54"/>
      <c r="S379" s="54"/>
      <c r="T379" s="54"/>
      <c r="U379" s="54"/>
      <c r="V379" s="54"/>
      <c r="W379" s="54"/>
      <c r="X379" s="54"/>
    </row>
    <row r="380" spans="1:24" s="54" customFormat="1" ht="81.75" customHeight="1">
      <c r="A380" s="324" t="s">
        <v>321</v>
      </c>
      <c r="B380" s="286" t="s">
        <v>169</v>
      </c>
      <c r="C380" s="311" t="s">
        <v>146</v>
      </c>
      <c r="D380" s="312" t="s">
        <v>124</v>
      </c>
      <c r="E380" s="313" t="s">
        <v>127</v>
      </c>
      <c r="F380" s="314" t="s">
        <v>180</v>
      </c>
      <c r="G380" s="312" t="s">
        <v>326</v>
      </c>
      <c r="H380" s="325"/>
      <c r="I380" s="291">
        <f>I381+I392</f>
        <v>3332.7999999999997</v>
      </c>
      <c r="J380" s="580" t="e">
        <f>J381+J385</f>
        <v>#REF!</v>
      </c>
      <c r="O380" s="60"/>
      <c r="P380" s="60"/>
      <c r="Q380" s="60"/>
      <c r="R380" s="60"/>
      <c r="S380" s="60"/>
      <c r="T380" s="60"/>
      <c r="U380" s="60"/>
      <c r="V380" s="60"/>
      <c r="W380" s="60"/>
      <c r="X380" s="60"/>
    </row>
    <row r="381" spans="1:24" s="54" customFormat="1" ht="54" customHeight="1">
      <c r="A381" s="305" t="s">
        <v>14</v>
      </c>
      <c r="B381" s="255" t="s">
        <v>169</v>
      </c>
      <c r="C381" s="257" t="s">
        <v>146</v>
      </c>
      <c r="D381" s="287" t="s">
        <v>124</v>
      </c>
      <c r="E381" s="288" t="s">
        <v>127</v>
      </c>
      <c r="F381" s="289" t="s">
        <v>120</v>
      </c>
      <c r="G381" s="287" t="s">
        <v>326</v>
      </c>
      <c r="H381" s="321"/>
      <c r="I381" s="291">
        <f>I382</f>
        <v>3151.7</v>
      </c>
      <c r="J381" s="580">
        <f>J383</f>
        <v>0</v>
      </c>
      <c r="O381" s="46"/>
      <c r="P381" s="46"/>
      <c r="Q381" s="46"/>
      <c r="R381" s="46"/>
      <c r="S381" s="46"/>
      <c r="T381" s="46"/>
      <c r="U381" s="46"/>
      <c r="V381" s="46"/>
      <c r="W381" s="46"/>
      <c r="X381" s="46"/>
    </row>
    <row r="382" spans="1:10" s="54" customFormat="1" ht="60" customHeight="1">
      <c r="A382" s="305" t="s">
        <v>322</v>
      </c>
      <c r="B382" s="255" t="s">
        <v>169</v>
      </c>
      <c r="C382" s="257" t="s">
        <v>146</v>
      </c>
      <c r="D382" s="287" t="s">
        <v>124</v>
      </c>
      <c r="E382" s="288" t="s">
        <v>127</v>
      </c>
      <c r="F382" s="289" t="s">
        <v>120</v>
      </c>
      <c r="G382" s="287" t="s">
        <v>327</v>
      </c>
      <c r="H382" s="321"/>
      <c r="I382" s="291">
        <f>I383+I387+I389</f>
        <v>3151.7</v>
      </c>
      <c r="J382" s="580"/>
    </row>
    <row r="383" spans="1:10" s="54" customFormat="1" ht="48" customHeight="1">
      <c r="A383" s="378" t="s">
        <v>445</v>
      </c>
      <c r="B383" s="294" t="s">
        <v>169</v>
      </c>
      <c r="C383" s="295" t="s">
        <v>146</v>
      </c>
      <c r="D383" s="296" t="s">
        <v>124</v>
      </c>
      <c r="E383" s="297" t="s">
        <v>127</v>
      </c>
      <c r="F383" s="298" t="s">
        <v>120</v>
      </c>
      <c r="G383" s="296" t="s">
        <v>328</v>
      </c>
      <c r="H383" s="321"/>
      <c r="I383" s="300">
        <f>I384</f>
        <v>2186.1</v>
      </c>
      <c r="J383" s="581">
        <f>J384</f>
        <v>0</v>
      </c>
    </row>
    <row r="384" spans="1:10" s="54" customFormat="1" ht="18.75">
      <c r="A384" s="333" t="s">
        <v>229</v>
      </c>
      <c r="B384" s="294" t="s">
        <v>169</v>
      </c>
      <c r="C384" s="295" t="s">
        <v>146</v>
      </c>
      <c r="D384" s="296" t="s">
        <v>124</v>
      </c>
      <c r="E384" s="297" t="s">
        <v>127</v>
      </c>
      <c r="F384" s="298" t="s">
        <v>120</v>
      </c>
      <c r="G384" s="296" t="s">
        <v>328</v>
      </c>
      <c r="H384" s="299">
        <v>610</v>
      </c>
      <c r="I384" s="300">
        <f>'Пр.3 '!L422</f>
        <v>2186.1</v>
      </c>
      <c r="J384" s="581">
        <v>0</v>
      </c>
    </row>
    <row r="385" spans="1:10" s="54" customFormat="1" ht="43.5" customHeight="1" hidden="1">
      <c r="A385" s="293" t="s">
        <v>572</v>
      </c>
      <c r="B385" s="294" t="s">
        <v>169</v>
      </c>
      <c r="C385" s="295" t="s">
        <v>146</v>
      </c>
      <c r="D385" s="296" t="s">
        <v>124</v>
      </c>
      <c r="E385" s="297" t="s">
        <v>127</v>
      </c>
      <c r="F385" s="298" t="s">
        <v>120</v>
      </c>
      <c r="G385" s="296" t="s">
        <v>544</v>
      </c>
      <c r="H385" s="299"/>
      <c r="I385" s="310">
        <f>I386</f>
        <v>0</v>
      </c>
      <c r="J385" s="580" t="e">
        <f>J387+#REF!+J398</f>
        <v>#REF!</v>
      </c>
    </row>
    <row r="386" spans="1:10" s="54" customFormat="1" ht="31.5" customHeight="1" hidden="1">
      <c r="A386" s="293" t="s">
        <v>229</v>
      </c>
      <c r="B386" s="294" t="s">
        <v>169</v>
      </c>
      <c r="C386" s="295" t="s">
        <v>146</v>
      </c>
      <c r="D386" s="296" t="s">
        <v>124</v>
      </c>
      <c r="E386" s="297" t="s">
        <v>127</v>
      </c>
      <c r="F386" s="298" t="s">
        <v>120</v>
      </c>
      <c r="G386" s="296" t="s">
        <v>544</v>
      </c>
      <c r="H386" s="299">
        <v>610</v>
      </c>
      <c r="I386" s="310">
        <v>0</v>
      </c>
      <c r="J386" s="580"/>
    </row>
    <row r="387" spans="1:10" s="54" customFormat="1" ht="51" customHeight="1">
      <c r="A387" s="293" t="s">
        <v>500</v>
      </c>
      <c r="B387" s="294" t="s">
        <v>169</v>
      </c>
      <c r="C387" s="295" t="s">
        <v>146</v>
      </c>
      <c r="D387" s="296" t="s">
        <v>124</v>
      </c>
      <c r="E387" s="297" t="s">
        <v>127</v>
      </c>
      <c r="F387" s="298" t="s">
        <v>120</v>
      </c>
      <c r="G387" s="296" t="s">
        <v>542</v>
      </c>
      <c r="H387" s="299"/>
      <c r="I387" s="300">
        <f>I388</f>
        <v>307</v>
      </c>
      <c r="J387" s="581">
        <f>J388</f>
        <v>0</v>
      </c>
    </row>
    <row r="388" spans="1:10" s="54" customFormat="1" ht="18" customHeight="1">
      <c r="A388" s="293" t="s">
        <v>16</v>
      </c>
      <c r="B388" s="294" t="s">
        <v>169</v>
      </c>
      <c r="C388" s="295" t="s">
        <v>146</v>
      </c>
      <c r="D388" s="296" t="s">
        <v>124</v>
      </c>
      <c r="E388" s="297" t="s">
        <v>127</v>
      </c>
      <c r="F388" s="298" t="s">
        <v>120</v>
      </c>
      <c r="G388" s="296" t="s">
        <v>542</v>
      </c>
      <c r="H388" s="299">
        <v>610</v>
      </c>
      <c r="I388" s="300">
        <f>'Пр.3 '!L426</f>
        <v>307</v>
      </c>
      <c r="J388" s="581">
        <v>0</v>
      </c>
    </row>
    <row r="389" spans="1:10" s="54" customFormat="1" ht="51" customHeight="1">
      <c r="A389" s="293" t="s">
        <v>500</v>
      </c>
      <c r="B389" s="294" t="s">
        <v>169</v>
      </c>
      <c r="C389" s="295" t="s">
        <v>146</v>
      </c>
      <c r="D389" s="296" t="s">
        <v>124</v>
      </c>
      <c r="E389" s="297" t="s">
        <v>127</v>
      </c>
      <c r="F389" s="298" t="s">
        <v>120</v>
      </c>
      <c r="G389" s="296" t="s">
        <v>416</v>
      </c>
      <c r="H389" s="299"/>
      <c r="I389" s="300">
        <f>I390</f>
        <v>658.6</v>
      </c>
      <c r="J389" s="581"/>
    </row>
    <row r="390" spans="1:10" s="54" customFormat="1" ht="21" customHeight="1">
      <c r="A390" s="293" t="s">
        <v>16</v>
      </c>
      <c r="B390" s="294" t="s">
        <v>169</v>
      </c>
      <c r="C390" s="295" t="s">
        <v>146</v>
      </c>
      <c r="D390" s="296" t="s">
        <v>124</v>
      </c>
      <c r="E390" s="297" t="s">
        <v>127</v>
      </c>
      <c r="F390" s="298" t="s">
        <v>120</v>
      </c>
      <c r="G390" s="296" t="s">
        <v>416</v>
      </c>
      <c r="H390" s="299">
        <v>610</v>
      </c>
      <c r="I390" s="300">
        <f>'Пр.3 '!L428</f>
        <v>658.6</v>
      </c>
      <c r="J390" s="581"/>
    </row>
    <row r="391" spans="1:10" s="54" customFormat="1" ht="34.5" customHeight="1" hidden="1">
      <c r="A391" s="305" t="s">
        <v>15</v>
      </c>
      <c r="B391" s="255" t="s">
        <v>169</v>
      </c>
      <c r="C391" s="257" t="s">
        <v>146</v>
      </c>
      <c r="D391" s="287" t="s">
        <v>124</v>
      </c>
      <c r="E391" s="288" t="s">
        <v>127</v>
      </c>
      <c r="F391" s="289" t="s">
        <v>121</v>
      </c>
      <c r="G391" s="287" t="s">
        <v>326</v>
      </c>
      <c r="H391" s="368"/>
      <c r="I391" s="291">
        <f>I393</f>
        <v>181.1</v>
      </c>
      <c r="J391" s="581"/>
    </row>
    <row r="392" spans="1:10" s="54" customFormat="1" ht="34.5" customHeight="1">
      <c r="A392" s="305" t="s">
        <v>15</v>
      </c>
      <c r="B392" s="255" t="s">
        <v>169</v>
      </c>
      <c r="C392" s="257" t="s">
        <v>146</v>
      </c>
      <c r="D392" s="287" t="s">
        <v>124</v>
      </c>
      <c r="E392" s="288" t="s">
        <v>127</v>
      </c>
      <c r="F392" s="289" t="s">
        <v>121</v>
      </c>
      <c r="G392" s="287" t="s">
        <v>326</v>
      </c>
      <c r="H392" s="368"/>
      <c r="I392" s="291">
        <f>I393</f>
        <v>181.1</v>
      </c>
      <c r="J392" s="581"/>
    </row>
    <row r="393" spans="1:10" s="54" customFormat="1" ht="36" customHeight="1">
      <c r="A393" s="305" t="s">
        <v>323</v>
      </c>
      <c r="B393" s="255" t="s">
        <v>169</v>
      </c>
      <c r="C393" s="257" t="s">
        <v>146</v>
      </c>
      <c r="D393" s="287" t="s">
        <v>124</v>
      </c>
      <c r="E393" s="288" t="s">
        <v>127</v>
      </c>
      <c r="F393" s="289" t="s">
        <v>121</v>
      </c>
      <c r="G393" s="287" t="s">
        <v>327</v>
      </c>
      <c r="H393" s="368"/>
      <c r="I393" s="291">
        <f>I397+I395</f>
        <v>181.1</v>
      </c>
      <c r="J393" s="581"/>
    </row>
    <row r="394" spans="1:10" s="54" customFormat="1" ht="51.75" customHeight="1">
      <c r="A394" s="308" t="s">
        <v>350</v>
      </c>
      <c r="B394" s="294" t="s">
        <v>169</v>
      </c>
      <c r="C394" s="295" t="s">
        <v>146</v>
      </c>
      <c r="D394" s="296" t="s">
        <v>124</v>
      </c>
      <c r="E394" s="297" t="s">
        <v>127</v>
      </c>
      <c r="F394" s="298" t="s">
        <v>121</v>
      </c>
      <c r="G394" s="296" t="s">
        <v>351</v>
      </c>
      <c r="H394" s="321"/>
      <c r="I394" s="300">
        <f>I395</f>
        <v>81</v>
      </c>
      <c r="J394" s="581"/>
    </row>
    <row r="395" spans="1:10" s="54" customFormat="1" ht="27" customHeight="1">
      <c r="A395" s="308" t="s">
        <v>16</v>
      </c>
      <c r="B395" s="294" t="s">
        <v>169</v>
      </c>
      <c r="C395" s="295" t="s">
        <v>146</v>
      </c>
      <c r="D395" s="296" t="s">
        <v>124</v>
      </c>
      <c r="E395" s="297" t="s">
        <v>127</v>
      </c>
      <c r="F395" s="298" t="s">
        <v>121</v>
      </c>
      <c r="G395" s="296" t="s">
        <v>351</v>
      </c>
      <c r="H395" s="321">
        <v>610</v>
      </c>
      <c r="I395" s="300">
        <f>'Пр.3 '!L436</f>
        <v>81</v>
      </c>
      <c r="J395" s="581"/>
    </row>
    <row r="396" spans="1:10" s="54" customFormat="1" ht="54" customHeight="1">
      <c r="A396" s="308" t="s">
        <v>598</v>
      </c>
      <c r="B396" s="294" t="s">
        <v>169</v>
      </c>
      <c r="C396" s="295" t="s">
        <v>146</v>
      </c>
      <c r="D396" s="296" t="s">
        <v>124</v>
      </c>
      <c r="E396" s="297" t="s">
        <v>127</v>
      </c>
      <c r="F396" s="298" t="s">
        <v>121</v>
      </c>
      <c r="G396" s="296" t="s">
        <v>597</v>
      </c>
      <c r="H396" s="321"/>
      <c r="I396" s="300">
        <f>I397</f>
        <v>100.1</v>
      </c>
      <c r="J396" s="581"/>
    </row>
    <row r="397" spans="1:10" s="54" customFormat="1" ht="25.5" customHeight="1">
      <c r="A397" s="18" t="s">
        <v>16</v>
      </c>
      <c r="B397" s="294" t="s">
        <v>169</v>
      </c>
      <c r="C397" s="295" t="s">
        <v>146</v>
      </c>
      <c r="D397" s="296" t="s">
        <v>124</v>
      </c>
      <c r="E397" s="297" t="s">
        <v>127</v>
      </c>
      <c r="F397" s="298" t="s">
        <v>121</v>
      </c>
      <c r="G397" s="296" t="s">
        <v>597</v>
      </c>
      <c r="H397" s="321">
        <v>610</v>
      </c>
      <c r="I397" s="300">
        <f>'Пр.3 '!L438</f>
        <v>100.1</v>
      </c>
      <c r="J397" s="581"/>
    </row>
    <row r="398" spans="1:24" s="53" customFormat="1" ht="78" customHeight="1" hidden="1">
      <c r="A398" s="293" t="s">
        <v>229</v>
      </c>
      <c r="B398" s="294" t="s">
        <v>169</v>
      </c>
      <c r="C398" s="295" t="s">
        <v>146</v>
      </c>
      <c r="D398" s="296" t="s">
        <v>124</v>
      </c>
      <c r="E398" s="297" t="s">
        <v>127</v>
      </c>
      <c r="F398" s="298" t="s">
        <v>121</v>
      </c>
      <c r="G398" s="296" t="s">
        <v>351</v>
      </c>
      <c r="H398" s="299">
        <v>610</v>
      </c>
      <c r="I398" s="310">
        <f>'Пр.3 '!L438</f>
        <v>100.1</v>
      </c>
      <c r="J398" s="408">
        <f>J399</f>
        <v>0</v>
      </c>
      <c r="O398" s="54"/>
      <c r="P398" s="54"/>
      <c r="Q398" s="54"/>
      <c r="R398" s="54"/>
      <c r="S398" s="54"/>
      <c r="T398" s="54"/>
      <c r="U398" s="54"/>
      <c r="V398" s="54"/>
      <c r="W398" s="54"/>
      <c r="X398" s="54"/>
    </row>
    <row r="399" spans="1:24" s="53" customFormat="1" ht="18.75" hidden="1">
      <c r="A399" s="334"/>
      <c r="B399" s="286"/>
      <c r="C399" s="311"/>
      <c r="D399" s="312"/>
      <c r="E399" s="313"/>
      <c r="F399" s="314"/>
      <c r="G399" s="312"/>
      <c r="H399" s="315"/>
      <c r="I399" s="291"/>
      <c r="J399" s="408">
        <v>0</v>
      </c>
      <c r="O399" s="54"/>
      <c r="P399" s="54"/>
      <c r="Q399" s="54"/>
      <c r="R399" s="54"/>
      <c r="S399" s="54"/>
      <c r="T399" s="54"/>
      <c r="U399" s="54"/>
      <c r="V399" s="54"/>
      <c r="W399" s="54"/>
      <c r="X399" s="54"/>
    </row>
    <row r="400" spans="1:24" s="53" customFormat="1" ht="18.75" hidden="1">
      <c r="A400" s="334"/>
      <c r="B400" s="286"/>
      <c r="C400" s="311"/>
      <c r="D400" s="312"/>
      <c r="E400" s="313"/>
      <c r="F400" s="314"/>
      <c r="G400" s="312"/>
      <c r="H400" s="315"/>
      <c r="I400" s="291"/>
      <c r="J400" s="408"/>
      <c r="O400" s="54"/>
      <c r="P400" s="54"/>
      <c r="Q400" s="54"/>
      <c r="R400" s="54"/>
      <c r="S400" s="54"/>
      <c r="T400" s="54"/>
      <c r="U400" s="54"/>
      <c r="V400" s="54"/>
      <c r="W400" s="54"/>
      <c r="X400" s="54"/>
    </row>
    <row r="401" spans="1:24" s="53" customFormat="1" ht="18.75" hidden="1">
      <c r="A401" s="334"/>
      <c r="B401" s="286"/>
      <c r="C401" s="311"/>
      <c r="D401" s="312"/>
      <c r="E401" s="313"/>
      <c r="F401" s="314"/>
      <c r="G401" s="312"/>
      <c r="H401" s="315"/>
      <c r="I401" s="291"/>
      <c r="J401" s="408"/>
      <c r="O401" s="54"/>
      <c r="P401" s="54"/>
      <c r="Q401" s="54"/>
      <c r="R401" s="54"/>
      <c r="S401" s="54"/>
      <c r="T401" s="54"/>
      <c r="U401" s="54"/>
      <c r="V401" s="54"/>
      <c r="W401" s="54"/>
      <c r="X401" s="54"/>
    </row>
    <row r="402" spans="1:24" s="53" customFormat="1" ht="18.75" customHeight="1" hidden="1">
      <c r="A402" s="293"/>
      <c r="B402" s="294"/>
      <c r="C402" s="295"/>
      <c r="D402" s="296"/>
      <c r="E402" s="297"/>
      <c r="F402" s="298"/>
      <c r="G402" s="296"/>
      <c r="H402" s="299"/>
      <c r="I402" s="300"/>
      <c r="J402" s="408"/>
      <c r="O402" s="54"/>
      <c r="P402" s="54"/>
      <c r="Q402" s="54"/>
      <c r="R402" s="54"/>
      <c r="S402" s="54"/>
      <c r="T402" s="54"/>
      <c r="U402" s="54"/>
      <c r="V402" s="54"/>
      <c r="W402" s="54"/>
      <c r="X402" s="54"/>
    </row>
    <row r="403" spans="1:24" s="53" customFormat="1" ht="18.75" customHeight="1" hidden="1">
      <c r="A403" s="293"/>
      <c r="B403" s="294"/>
      <c r="C403" s="295"/>
      <c r="D403" s="296"/>
      <c r="E403" s="297"/>
      <c r="F403" s="298"/>
      <c r="G403" s="296"/>
      <c r="H403" s="299"/>
      <c r="I403" s="300"/>
      <c r="J403" s="408"/>
      <c r="O403" s="54"/>
      <c r="P403" s="54"/>
      <c r="Q403" s="54"/>
      <c r="R403" s="54"/>
      <c r="S403" s="54"/>
      <c r="T403" s="54"/>
      <c r="U403" s="54"/>
      <c r="V403" s="54"/>
      <c r="W403" s="54"/>
      <c r="X403" s="54"/>
    </row>
    <row r="404" spans="1:24" s="60" customFormat="1" ht="19.5">
      <c r="A404" s="358" t="s">
        <v>160</v>
      </c>
      <c r="B404" s="359" t="s">
        <v>169</v>
      </c>
      <c r="C404" s="390" t="s">
        <v>141</v>
      </c>
      <c r="D404" s="361" t="s">
        <v>125</v>
      </c>
      <c r="E404" s="362"/>
      <c r="F404" s="363"/>
      <c r="G404" s="364"/>
      <c r="H404" s="365"/>
      <c r="I404" s="366">
        <f>I405+I433</f>
        <v>732.8</v>
      </c>
      <c r="J404" s="586">
        <f>J405+J416+J427</f>
        <v>0</v>
      </c>
      <c r="O404" s="53"/>
      <c r="P404" s="53"/>
      <c r="Q404" s="53"/>
      <c r="R404" s="53"/>
      <c r="S404" s="53"/>
      <c r="T404" s="53"/>
      <c r="U404" s="53"/>
      <c r="V404" s="53"/>
      <c r="W404" s="53"/>
      <c r="X404" s="53"/>
    </row>
    <row r="405" spans="1:24" s="46" customFormat="1" ht="18.75">
      <c r="A405" s="391" t="s">
        <v>161</v>
      </c>
      <c r="B405" s="304" t="s">
        <v>169</v>
      </c>
      <c r="C405" s="279" t="s">
        <v>141</v>
      </c>
      <c r="D405" s="280" t="s">
        <v>124</v>
      </c>
      <c r="E405" s="281"/>
      <c r="F405" s="282"/>
      <c r="G405" s="280"/>
      <c r="H405" s="283"/>
      <c r="I405" s="284">
        <f>I406+I411</f>
        <v>732.8</v>
      </c>
      <c r="J405" s="398">
        <f>J411</f>
        <v>0</v>
      </c>
      <c r="O405" s="53"/>
      <c r="P405" s="53"/>
      <c r="Q405" s="53"/>
      <c r="R405" s="53"/>
      <c r="S405" s="53"/>
      <c r="T405" s="53"/>
      <c r="U405" s="53"/>
      <c r="V405" s="53"/>
      <c r="W405" s="53"/>
      <c r="X405" s="53"/>
    </row>
    <row r="406" spans="1:24" s="46" customFormat="1" ht="112.5" customHeight="1" hidden="1">
      <c r="A406" s="305" t="s">
        <v>335</v>
      </c>
      <c r="B406" s="255" t="s">
        <v>169</v>
      </c>
      <c r="C406" s="288" t="s">
        <v>141</v>
      </c>
      <c r="D406" s="287" t="s">
        <v>124</v>
      </c>
      <c r="E406" s="288" t="s">
        <v>133</v>
      </c>
      <c r="F406" s="289" t="s">
        <v>180</v>
      </c>
      <c r="G406" s="287" t="s">
        <v>326</v>
      </c>
      <c r="H406" s="290"/>
      <c r="I406" s="307">
        <f>I408</f>
        <v>0</v>
      </c>
      <c r="J406" s="398"/>
      <c r="O406" s="60"/>
      <c r="P406" s="60"/>
      <c r="Q406" s="60"/>
      <c r="R406" s="60"/>
      <c r="S406" s="60"/>
      <c r="T406" s="60"/>
      <c r="U406" s="60"/>
      <c r="V406" s="60"/>
      <c r="W406" s="60"/>
      <c r="X406" s="60"/>
    </row>
    <row r="407" spans="1:10" s="46" customFormat="1" ht="75" customHeight="1" hidden="1">
      <c r="A407" s="305" t="s">
        <v>336</v>
      </c>
      <c r="B407" s="255" t="s">
        <v>169</v>
      </c>
      <c r="C407" s="288" t="s">
        <v>141</v>
      </c>
      <c r="D407" s="287" t="s">
        <v>124</v>
      </c>
      <c r="E407" s="288" t="s">
        <v>133</v>
      </c>
      <c r="F407" s="289" t="s">
        <v>120</v>
      </c>
      <c r="G407" s="287" t="s">
        <v>326</v>
      </c>
      <c r="H407" s="290"/>
      <c r="I407" s="307">
        <f>I408</f>
        <v>0</v>
      </c>
      <c r="J407" s="398"/>
    </row>
    <row r="408" spans="1:10" s="46" customFormat="1" ht="37.5" customHeight="1" hidden="1">
      <c r="A408" s="320" t="s">
        <v>337</v>
      </c>
      <c r="B408" s="255" t="s">
        <v>169</v>
      </c>
      <c r="C408" s="288" t="s">
        <v>141</v>
      </c>
      <c r="D408" s="287" t="s">
        <v>124</v>
      </c>
      <c r="E408" s="288" t="s">
        <v>133</v>
      </c>
      <c r="F408" s="289" t="s">
        <v>120</v>
      </c>
      <c r="G408" s="287" t="s">
        <v>327</v>
      </c>
      <c r="H408" s="290"/>
      <c r="I408" s="307">
        <f>I409</f>
        <v>0</v>
      </c>
      <c r="J408" s="398"/>
    </row>
    <row r="409" spans="1:10" s="46" customFormat="1" ht="75" customHeight="1" hidden="1">
      <c r="A409" s="293" t="s">
        <v>375</v>
      </c>
      <c r="B409" s="255" t="s">
        <v>169</v>
      </c>
      <c r="C409" s="297" t="s">
        <v>141</v>
      </c>
      <c r="D409" s="296" t="s">
        <v>124</v>
      </c>
      <c r="E409" s="297" t="s">
        <v>133</v>
      </c>
      <c r="F409" s="298" t="s">
        <v>180</v>
      </c>
      <c r="G409" s="296" t="s">
        <v>382</v>
      </c>
      <c r="H409" s="383"/>
      <c r="I409" s="310">
        <f>I410</f>
        <v>0</v>
      </c>
      <c r="J409" s="398"/>
    </row>
    <row r="410" spans="1:10" s="46" customFormat="1" ht="75" customHeight="1" hidden="1">
      <c r="A410" s="293" t="s">
        <v>227</v>
      </c>
      <c r="B410" s="255" t="s">
        <v>169</v>
      </c>
      <c r="C410" s="297" t="s">
        <v>141</v>
      </c>
      <c r="D410" s="296" t="s">
        <v>124</v>
      </c>
      <c r="E410" s="297" t="s">
        <v>133</v>
      </c>
      <c r="F410" s="298" t="s">
        <v>180</v>
      </c>
      <c r="G410" s="296" t="s">
        <v>382</v>
      </c>
      <c r="H410" s="299">
        <v>320</v>
      </c>
      <c r="I410" s="310">
        <v>0</v>
      </c>
      <c r="J410" s="398"/>
    </row>
    <row r="411" spans="1:10" s="46" customFormat="1" ht="39" customHeight="1">
      <c r="A411" s="334" t="s">
        <v>439</v>
      </c>
      <c r="B411" s="286" t="s">
        <v>169</v>
      </c>
      <c r="C411" s="311" t="s">
        <v>141</v>
      </c>
      <c r="D411" s="312" t="s">
        <v>124</v>
      </c>
      <c r="E411" s="313" t="s">
        <v>88</v>
      </c>
      <c r="F411" s="314" t="s">
        <v>180</v>
      </c>
      <c r="G411" s="312" t="s">
        <v>326</v>
      </c>
      <c r="H411" s="330"/>
      <c r="I411" s="291">
        <f aca="true" t="shared" si="10" ref="I411:J414">I412</f>
        <v>732.8</v>
      </c>
      <c r="J411" s="580">
        <f t="shared" si="10"/>
        <v>0</v>
      </c>
    </row>
    <row r="412" spans="1:10" s="46" customFormat="1" ht="21.75" customHeight="1">
      <c r="A412" s="334" t="s">
        <v>388</v>
      </c>
      <c r="B412" s="255" t="s">
        <v>169</v>
      </c>
      <c r="C412" s="311" t="s">
        <v>141</v>
      </c>
      <c r="D412" s="312" t="s">
        <v>124</v>
      </c>
      <c r="E412" s="313" t="s">
        <v>88</v>
      </c>
      <c r="F412" s="314" t="s">
        <v>89</v>
      </c>
      <c r="G412" s="312" t="s">
        <v>326</v>
      </c>
      <c r="H412" s="315"/>
      <c r="I412" s="291">
        <f>I414</f>
        <v>732.8</v>
      </c>
      <c r="J412" s="580">
        <f>J414</f>
        <v>0</v>
      </c>
    </row>
    <row r="413" spans="1:10" s="46" customFormat="1" ht="21.75" customHeight="1">
      <c r="A413" s="334" t="s">
        <v>388</v>
      </c>
      <c r="B413" s="255" t="s">
        <v>169</v>
      </c>
      <c r="C413" s="311" t="s">
        <v>141</v>
      </c>
      <c r="D413" s="312" t="s">
        <v>124</v>
      </c>
      <c r="E413" s="313" t="s">
        <v>88</v>
      </c>
      <c r="F413" s="314" t="s">
        <v>89</v>
      </c>
      <c r="G413" s="312" t="s">
        <v>327</v>
      </c>
      <c r="H413" s="315"/>
      <c r="I413" s="291">
        <f>I414</f>
        <v>732.8</v>
      </c>
      <c r="J413" s="580"/>
    </row>
    <row r="414" spans="1:24" s="54" customFormat="1" ht="36.75" customHeight="1">
      <c r="A414" s="333" t="s">
        <v>17</v>
      </c>
      <c r="B414" s="294" t="s">
        <v>169</v>
      </c>
      <c r="C414" s="327" t="s">
        <v>141</v>
      </c>
      <c r="D414" s="316" t="s">
        <v>124</v>
      </c>
      <c r="E414" s="328" t="s">
        <v>88</v>
      </c>
      <c r="F414" s="329" t="s">
        <v>89</v>
      </c>
      <c r="G414" s="316" t="s">
        <v>377</v>
      </c>
      <c r="H414" s="330"/>
      <c r="I414" s="300">
        <f t="shared" si="10"/>
        <v>732.8</v>
      </c>
      <c r="J414" s="581">
        <f t="shared" si="10"/>
        <v>0</v>
      </c>
      <c r="O414" s="46"/>
      <c r="P414" s="46"/>
      <c r="Q414" s="46"/>
      <c r="R414" s="46"/>
      <c r="S414" s="46"/>
      <c r="T414" s="46"/>
      <c r="U414" s="46"/>
      <c r="V414" s="46"/>
      <c r="W414" s="46"/>
      <c r="X414" s="46"/>
    </row>
    <row r="415" spans="1:24" s="54" customFormat="1" ht="40.5" customHeight="1">
      <c r="A415" s="333" t="s">
        <v>228</v>
      </c>
      <c r="B415" s="294" t="s">
        <v>169</v>
      </c>
      <c r="C415" s="327" t="s">
        <v>141</v>
      </c>
      <c r="D415" s="316" t="s">
        <v>124</v>
      </c>
      <c r="E415" s="328" t="s">
        <v>88</v>
      </c>
      <c r="F415" s="329" t="s">
        <v>89</v>
      </c>
      <c r="G415" s="316" t="s">
        <v>377</v>
      </c>
      <c r="H415" s="330">
        <v>320</v>
      </c>
      <c r="I415" s="300">
        <f>'Пр.3 '!L450</f>
        <v>732.8</v>
      </c>
      <c r="J415" s="581">
        <v>0</v>
      </c>
      <c r="O415" s="46"/>
      <c r="P415" s="46"/>
      <c r="Q415" s="46"/>
      <c r="R415" s="46"/>
      <c r="S415" s="46"/>
      <c r="T415" s="46"/>
      <c r="U415" s="46"/>
      <c r="V415" s="46"/>
      <c r="W415" s="46"/>
      <c r="X415" s="46"/>
    </row>
    <row r="416" spans="1:24" s="46" customFormat="1" ht="18.75" customHeight="1" hidden="1">
      <c r="A416" s="392" t="s">
        <v>162</v>
      </c>
      <c r="B416" s="294" t="s">
        <v>169</v>
      </c>
      <c r="C416" s="393" t="s">
        <v>141</v>
      </c>
      <c r="D416" s="394" t="s">
        <v>127</v>
      </c>
      <c r="E416" s="395"/>
      <c r="F416" s="396"/>
      <c r="G416" s="394"/>
      <c r="H416" s="397"/>
      <c r="I416" s="398">
        <f>I417+I423</f>
        <v>0</v>
      </c>
      <c r="J416" s="398">
        <f>J417+J423</f>
        <v>0</v>
      </c>
      <c r="O416" s="54"/>
      <c r="P416" s="54"/>
      <c r="Q416" s="54"/>
      <c r="R416" s="54"/>
      <c r="S416" s="54"/>
      <c r="T416" s="54"/>
      <c r="U416" s="54"/>
      <c r="V416" s="54"/>
      <c r="W416" s="54"/>
      <c r="X416" s="54"/>
    </row>
    <row r="417" spans="1:24" s="46" customFormat="1" ht="112.5" customHeight="1" hidden="1">
      <c r="A417" s="305" t="s">
        <v>18</v>
      </c>
      <c r="B417" s="294" t="s">
        <v>169</v>
      </c>
      <c r="C417" s="257" t="s">
        <v>141</v>
      </c>
      <c r="D417" s="287" t="s">
        <v>127</v>
      </c>
      <c r="E417" s="288" t="s">
        <v>19</v>
      </c>
      <c r="F417" s="289" t="s">
        <v>180</v>
      </c>
      <c r="G417" s="287" t="s">
        <v>181</v>
      </c>
      <c r="H417" s="299"/>
      <c r="I417" s="307">
        <f>I418</f>
        <v>0</v>
      </c>
      <c r="J417" s="414">
        <f>J418</f>
        <v>0</v>
      </c>
      <c r="O417" s="54"/>
      <c r="P417" s="54"/>
      <c r="Q417" s="54"/>
      <c r="R417" s="54"/>
      <c r="S417" s="54"/>
      <c r="T417" s="54"/>
      <c r="U417" s="54"/>
      <c r="V417" s="54"/>
      <c r="W417" s="54"/>
      <c r="X417" s="54"/>
    </row>
    <row r="418" spans="1:10" s="46" customFormat="1" ht="56.25" customHeight="1" hidden="1">
      <c r="A418" s="305" t="s">
        <v>20</v>
      </c>
      <c r="B418" s="294" t="s">
        <v>169</v>
      </c>
      <c r="C418" s="257" t="s">
        <v>141</v>
      </c>
      <c r="D418" s="287" t="s">
        <v>127</v>
      </c>
      <c r="E418" s="288" t="s">
        <v>19</v>
      </c>
      <c r="F418" s="289" t="s">
        <v>120</v>
      </c>
      <c r="G418" s="287" t="s">
        <v>181</v>
      </c>
      <c r="H418" s="299"/>
      <c r="I418" s="307">
        <f>I419+I421</f>
        <v>0</v>
      </c>
      <c r="J418" s="414">
        <f>J419+J421</f>
        <v>0</v>
      </c>
    </row>
    <row r="419" spans="1:10" s="46" customFormat="1" ht="75" customHeight="1" hidden="1">
      <c r="A419" s="308" t="s">
        <v>21</v>
      </c>
      <c r="B419" s="294" t="s">
        <v>169</v>
      </c>
      <c r="C419" s="295" t="s">
        <v>141</v>
      </c>
      <c r="D419" s="296" t="s">
        <v>127</v>
      </c>
      <c r="E419" s="297" t="s">
        <v>19</v>
      </c>
      <c r="F419" s="298" t="s">
        <v>120</v>
      </c>
      <c r="G419" s="296" t="s">
        <v>22</v>
      </c>
      <c r="H419" s="299"/>
      <c r="I419" s="310">
        <f>I420</f>
        <v>0</v>
      </c>
      <c r="J419" s="408">
        <f>J420</f>
        <v>0</v>
      </c>
    </row>
    <row r="420" spans="1:10" s="46" customFormat="1" ht="18.75" customHeight="1" hidden="1">
      <c r="A420" s="293" t="s">
        <v>182</v>
      </c>
      <c r="B420" s="294" t="s">
        <v>169</v>
      </c>
      <c r="C420" s="295" t="s">
        <v>141</v>
      </c>
      <c r="D420" s="296" t="s">
        <v>127</v>
      </c>
      <c r="E420" s="297" t="s">
        <v>19</v>
      </c>
      <c r="F420" s="298" t="s">
        <v>120</v>
      </c>
      <c r="G420" s="296" t="s">
        <v>22</v>
      </c>
      <c r="H420" s="299" t="s">
        <v>183</v>
      </c>
      <c r="I420" s="310">
        <v>0</v>
      </c>
      <c r="J420" s="408">
        <v>0</v>
      </c>
    </row>
    <row r="421" spans="1:10" s="46" customFormat="1" ht="225" customHeight="1" hidden="1">
      <c r="A421" s="308" t="s">
        <v>184</v>
      </c>
      <c r="B421" s="294" t="s">
        <v>169</v>
      </c>
      <c r="C421" s="295" t="s">
        <v>141</v>
      </c>
      <c r="D421" s="296" t="s">
        <v>127</v>
      </c>
      <c r="E421" s="297" t="s">
        <v>154</v>
      </c>
      <c r="F421" s="298" t="s">
        <v>120</v>
      </c>
      <c r="G421" s="296" t="s">
        <v>185</v>
      </c>
      <c r="H421" s="299"/>
      <c r="I421" s="310">
        <f>I422</f>
        <v>0</v>
      </c>
      <c r="J421" s="408">
        <f>J422</f>
        <v>0</v>
      </c>
    </row>
    <row r="422" spans="1:10" s="46" customFormat="1" ht="18.75" customHeight="1" hidden="1">
      <c r="A422" s="293" t="s">
        <v>182</v>
      </c>
      <c r="B422" s="294" t="s">
        <v>169</v>
      </c>
      <c r="C422" s="295" t="s">
        <v>141</v>
      </c>
      <c r="D422" s="296" t="s">
        <v>127</v>
      </c>
      <c r="E422" s="297" t="s">
        <v>154</v>
      </c>
      <c r="F422" s="298" t="s">
        <v>120</v>
      </c>
      <c r="G422" s="296" t="s">
        <v>185</v>
      </c>
      <c r="H422" s="299" t="s">
        <v>183</v>
      </c>
      <c r="I422" s="310">
        <v>0</v>
      </c>
      <c r="J422" s="408">
        <v>0</v>
      </c>
    </row>
    <row r="423" spans="1:10" s="46" customFormat="1" ht="37.5" customHeight="1" hidden="1">
      <c r="A423" s="320" t="s">
        <v>391</v>
      </c>
      <c r="B423" s="294" t="s">
        <v>169</v>
      </c>
      <c r="C423" s="257" t="s">
        <v>141</v>
      </c>
      <c r="D423" s="287" t="s">
        <v>127</v>
      </c>
      <c r="E423" s="288" t="s">
        <v>88</v>
      </c>
      <c r="F423" s="289" t="s">
        <v>180</v>
      </c>
      <c r="G423" s="287" t="s">
        <v>181</v>
      </c>
      <c r="H423" s="299"/>
      <c r="I423" s="307">
        <f aca="true" t="shared" si="11" ref="I423:J425">I424</f>
        <v>0</v>
      </c>
      <c r="J423" s="414">
        <f t="shared" si="11"/>
        <v>0</v>
      </c>
    </row>
    <row r="424" spans="1:10" s="46" customFormat="1" ht="18.75" customHeight="1" hidden="1">
      <c r="A424" s="320" t="s">
        <v>388</v>
      </c>
      <c r="B424" s="294" t="s">
        <v>169</v>
      </c>
      <c r="C424" s="257" t="s">
        <v>141</v>
      </c>
      <c r="D424" s="287" t="s">
        <v>127</v>
      </c>
      <c r="E424" s="288" t="s">
        <v>88</v>
      </c>
      <c r="F424" s="289" t="s">
        <v>89</v>
      </c>
      <c r="G424" s="287" t="s">
        <v>181</v>
      </c>
      <c r="H424" s="290"/>
      <c r="I424" s="307">
        <f t="shared" si="11"/>
        <v>0</v>
      </c>
      <c r="J424" s="414">
        <f t="shared" si="11"/>
        <v>0</v>
      </c>
    </row>
    <row r="425" spans="1:24" s="54" customFormat="1" ht="93.75" customHeight="1" hidden="1">
      <c r="A425" s="293" t="s">
        <v>71</v>
      </c>
      <c r="B425" s="294" t="s">
        <v>169</v>
      </c>
      <c r="C425" s="295" t="s">
        <v>141</v>
      </c>
      <c r="D425" s="296" t="s">
        <v>127</v>
      </c>
      <c r="E425" s="297" t="s">
        <v>88</v>
      </c>
      <c r="F425" s="298" t="s">
        <v>89</v>
      </c>
      <c r="G425" s="296" t="s">
        <v>97</v>
      </c>
      <c r="H425" s="299"/>
      <c r="I425" s="310">
        <f t="shared" si="11"/>
        <v>0</v>
      </c>
      <c r="J425" s="408">
        <f t="shared" si="11"/>
        <v>0</v>
      </c>
      <c r="O425" s="46"/>
      <c r="P425" s="46"/>
      <c r="Q425" s="46"/>
      <c r="R425" s="46"/>
      <c r="S425" s="46"/>
      <c r="T425" s="46"/>
      <c r="U425" s="46"/>
      <c r="V425" s="46"/>
      <c r="W425" s="46"/>
      <c r="X425" s="46"/>
    </row>
    <row r="426" spans="1:24" s="54" customFormat="1" ht="18.75" customHeight="1" hidden="1">
      <c r="A426" s="293" t="s">
        <v>182</v>
      </c>
      <c r="B426" s="294" t="s">
        <v>169</v>
      </c>
      <c r="C426" s="295" t="s">
        <v>141</v>
      </c>
      <c r="D426" s="296" t="s">
        <v>127</v>
      </c>
      <c r="E426" s="297" t="s">
        <v>88</v>
      </c>
      <c r="F426" s="298" t="s">
        <v>89</v>
      </c>
      <c r="G426" s="296" t="s">
        <v>97</v>
      </c>
      <c r="H426" s="299">
        <v>540</v>
      </c>
      <c r="I426" s="310">
        <v>0</v>
      </c>
      <c r="J426" s="408">
        <v>0</v>
      </c>
      <c r="O426" s="46"/>
      <c r="P426" s="46"/>
      <c r="Q426" s="46"/>
      <c r="R426" s="46"/>
      <c r="S426" s="46"/>
      <c r="T426" s="46"/>
      <c r="U426" s="46"/>
      <c r="V426" s="46"/>
      <c r="W426" s="46"/>
      <c r="X426" s="46"/>
    </row>
    <row r="427" spans="1:24" s="46" customFormat="1" ht="37.5" customHeight="1" hidden="1">
      <c r="A427" s="285" t="s">
        <v>163</v>
      </c>
      <c r="B427" s="294" t="s">
        <v>169</v>
      </c>
      <c r="C427" s="257" t="s">
        <v>141</v>
      </c>
      <c r="D427" s="287" t="s">
        <v>131</v>
      </c>
      <c r="E427" s="288"/>
      <c r="F427" s="289"/>
      <c r="G427" s="287"/>
      <c r="H427" s="319"/>
      <c r="I427" s="307">
        <f aca="true" t="shared" si="12" ref="I427:J430">I428</f>
        <v>0</v>
      </c>
      <c r="J427" s="307">
        <f t="shared" si="12"/>
        <v>0</v>
      </c>
      <c r="O427" s="54"/>
      <c r="P427" s="54"/>
      <c r="Q427" s="54"/>
      <c r="R427" s="54"/>
      <c r="S427" s="54"/>
      <c r="T427" s="54"/>
      <c r="U427" s="54"/>
      <c r="V427" s="54"/>
      <c r="W427" s="54"/>
      <c r="X427" s="54"/>
    </row>
    <row r="428" spans="1:24" s="46" customFormat="1" ht="56.25" customHeight="1" hidden="1">
      <c r="A428" s="305" t="s">
        <v>33</v>
      </c>
      <c r="B428" s="294" t="s">
        <v>169</v>
      </c>
      <c r="C428" s="257" t="s">
        <v>141</v>
      </c>
      <c r="D428" s="287" t="s">
        <v>131</v>
      </c>
      <c r="E428" s="288" t="s">
        <v>146</v>
      </c>
      <c r="F428" s="289" t="s">
        <v>180</v>
      </c>
      <c r="G428" s="287" t="s">
        <v>181</v>
      </c>
      <c r="H428" s="290"/>
      <c r="I428" s="307">
        <f t="shared" si="12"/>
        <v>0</v>
      </c>
      <c r="J428" s="414">
        <f t="shared" si="12"/>
        <v>0</v>
      </c>
      <c r="O428" s="54"/>
      <c r="P428" s="54"/>
      <c r="Q428" s="54"/>
      <c r="R428" s="54"/>
      <c r="S428" s="54"/>
      <c r="T428" s="54"/>
      <c r="U428" s="54"/>
      <c r="V428" s="54"/>
      <c r="W428" s="54"/>
      <c r="X428" s="54"/>
    </row>
    <row r="429" spans="1:10" s="46" customFormat="1" ht="112.5" customHeight="1" hidden="1">
      <c r="A429" s="305" t="s">
        <v>78</v>
      </c>
      <c r="B429" s="294" t="s">
        <v>169</v>
      </c>
      <c r="C429" s="257" t="s">
        <v>141</v>
      </c>
      <c r="D429" s="287" t="s">
        <v>131</v>
      </c>
      <c r="E429" s="288" t="s">
        <v>146</v>
      </c>
      <c r="F429" s="289" t="s">
        <v>179</v>
      </c>
      <c r="G429" s="287" t="s">
        <v>181</v>
      </c>
      <c r="H429" s="299"/>
      <c r="I429" s="307">
        <f t="shared" si="12"/>
        <v>0</v>
      </c>
      <c r="J429" s="414">
        <f t="shared" si="12"/>
        <v>0</v>
      </c>
    </row>
    <row r="430" spans="1:10" s="46" customFormat="1" ht="206.25" customHeight="1" hidden="1">
      <c r="A430" s="293" t="s">
        <v>79</v>
      </c>
      <c r="B430" s="294" t="s">
        <v>169</v>
      </c>
      <c r="C430" s="295" t="s">
        <v>141</v>
      </c>
      <c r="D430" s="296" t="s">
        <v>131</v>
      </c>
      <c r="E430" s="297" t="s">
        <v>146</v>
      </c>
      <c r="F430" s="298" t="s">
        <v>179</v>
      </c>
      <c r="G430" s="296" t="s">
        <v>80</v>
      </c>
      <c r="H430" s="299"/>
      <c r="I430" s="310">
        <f t="shared" si="12"/>
        <v>0</v>
      </c>
      <c r="J430" s="408">
        <f t="shared" si="12"/>
        <v>0</v>
      </c>
    </row>
    <row r="431" spans="1:10" s="46" customFormat="1" ht="18.75" customHeight="1" hidden="1">
      <c r="A431" s="293" t="s">
        <v>182</v>
      </c>
      <c r="B431" s="294" t="s">
        <v>169</v>
      </c>
      <c r="C431" s="295" t="s">
        <v>141</v>
      </c>
      <c r="D431" s="296" t="s">
        <v>131</v>
      </c>
      <c r="E431" s="297" t="s">
        <v>146</v>
      </c>
      <c r="F431" s="298" t="s">
        <v>179</v>
      </c>
      <c r="G431" s="296" t="s">
        <v>80</v>
      </c>
      <c r="H431" s="299" t="s">
        <v>183</v>
      </c>
      <c r="I431" s="310">
        <v>0</v>
      </c>
      <c r="J431" s="408">
        <v>0</v>
      </c>
    </row>
    <row r="432" spans="1:10" s="46" customFormat="1" ht="18.75">
      <c r="A432" s="391" t="s">
        <v>437</v>
      </c>
      <c r="B432" s="304" t="s">
        <v>169</v>
      </c>
      <c r="C432" s="279" t="s">
        <v>141</v>
      </c>
      <c r="D432" s="280" t="s">
        <v>127</v>
      </c>
      <c r="E432" s="281"/>
      <c r="F432" s="282"/>
      <c r="G432" s="280"/>
      <c r="H432" s="339"/>
      <c r="I432" s="284">
        <f>I433</f>
        <v>0</v>
      </c>
      <c r="J432" s="408"/>
    </row>
    <row r="433" spans="1:11" s="46" customFormat="1" ht="83.25" customHeight="1">
      <c r="A433" s="334" t="s">
        <v>425</v>
      </c>
      <c r="B433" s="286" t="s">
        <v>169</v>
      </c>
      <c r="C433" s="311" t="s">
        <v>141</v>
      </c>
      <c r="D433" s="312" t="s">
        <v>127</v>
      </c>
      <c r="E433" s="313" t="s">
        <v>133</v>
      </c>
      <c r="F433" s="314" t="s">
        <v>180</v>
      </c>
      <c r="G433" s="312" t="s">
        <v>326</v>
      </c>
      <c r="H433" s="315"/>
      <c r="I433" s="291">
        <f>I434+I440</f>
        <v>0</v>
      </c>
      <c r="J433" s="408"/>
      <c r="K433" s="168"/>
    </row>
    <row r="434" spans="1:11" s="46" customFormat="1" ht="69" customHeight="1">
      <c r="A434" s="320" t="s">
        <v>562</v>
      </c>
      <c r="B434" s="255" t="s">
        <v>169</v>
      </c>
      <c r="C434" s="257" t="s">
        <v>141</v>
      </c>
      <c r="D434" s="287" t="s">
        <v>127</v>
      </c>
      <c r="E434" s="288" t="s">
        <v>133</v>
      </c>
      <c r="F434" s="289" t="s">
        <v>120</v>
      </c>
      <c r="G434" s="287" t="s">
        <v>326</v>
      </c>
      <c r="H434" s="290"/>
      <c r="I434" s="291">
        <f>I435</f>
        <v>0</v>
      </c>
      <c r="J434" s="408"/>
      <c r="K434" s="168"/>
    </row>
    <row r="435" spans="1:11" s="46" customFormat="1" ht="39" customHeight="1">
      <c r="A435" s="334" t="s">
        <v>424</v>
      </c>
      <c r="B435" s="286" t="s">
        <v>169</v>
      </c>
      <c r="C435" s="311" t="s">
        <v>141</v>
      </c>
      <c r="D435" s="312" t="s">
        <v>127</v>
      </c>
      <c r="E435" s="313" t="s">
        <v>133</v>
      </c>
      <c r="F435" s="314" t="s">
        <v>120</v>
      </c>
      <c r="G435" s="312" t="s">
        <v>327</v>
      </c>
      <c r="H435" s="315"/>
      <c r="I435" s="291">
        <f>I438</f>
        <v>0</v>
      </c>
      <c r="J435" s="408"/>
      <c r="K435" s="168"/>
    </row>
    <row r="436" spans="1:11" s="46" customFormat="1" ht="47.25" hidden="1">
      <c r="A436" s="333" t="s">
        <v>491</v>
      </c>
      <c r="B436" s="399" t="s">
        <v>169</v>
      </c>
      <c r="C436" s="327" t="s">
        <v>141</v>
      </c>
      <c r="D436" s="316" t="s">
        <v>127</v>
      </c>
      <c r="E436" s="328" t="s">
        <v>133</v>
      </c>
      <c r="F436" s="329" t="s">
        <v>120</v>
      </c>
      <c r="G436" s="316" t="s">
        <v>503</v>
      </c>
      <c r="H436" s="330"/>
      <c r="I436" s="300">
        <f>I437</f>
        <v>0</v>
      </c>
      <c r="J436" s="408"/>
      <c r="K436" s="168"/>
    </row>
    <row r="437" spans="1:11" s="46" customFormat="1" ht="31.5" hidden="1">
      <c r="A437" s="333" t="s">
        <v>228</v>
      </c>
      <c r="B437" s="399" t="s">
        <v>169</v>
      </c>
      <c r="C437" s="327" t="s">
        <v>141</v>
      </c>
      <c r="D437" s="316" t="s">
        <v>127</v>
      </c>
      <c r="E437" s="328" t="s">
        <v>133</v>
      </c>
      <c r="F437" s="329" t="s">
        <v>120</v>
      </c>
      <c r="G437" s="316" t="s">
        <v>503</v>
      </c>
      <c r="H437" s="330">
        <v>320</v>
      </c>
      <c r="I437" s="300">
        <v>0</v>
      </c>
      <c r="J437" s="408"/>
      <c r="K437" s="168"/>
    </row>
    <row r="438" spans="1:11" s="46" customFormat="1" ht="51.75" customHeight="1">
      <c r="A438" s="333" t="s">
        <v>492</v>
      </c>
      <c r="B438" s="294" t="s">
        <v>169</v>
      </c>
      <c r="C438" s="295" t="s">
        <v>141</v>
      </c>
      <c r="D438" s="296" t="s">
        <v>127</v>
      </c>
      <c r="E438" s="297" t="s">
        <v>133</v>
      </c>
      <c r="F438" s="298" t="s">
        <v>120</v>
      </c>
      <c r="G438" s="296" t="s">
        <v>451</v>
      </c>
      <c r="H438" s="299"/>
      <c r="I438" s="300">
        <f>I439</f>
        <v>0</v>
      </c>
      <c r="J438" s="408"/>
      <c r="K438" s="168"/>
    </row>
    <row r="439" spans="1:11" s="46" customFormat="1" ht="31.5">
      <c r="A439" s="333" t="s">
        <v>228</v>
      </c>
      <c r="B439" s="294" t="s">
        <v>169</v>
      </c>
      <c r="C439" s="295" t="s">
        <v>141</v>
      </c>
      <c r="D439" s="296" t="s">
        <v>127</v>
      </c>
      <c r="E439" s="297" t="s">
        <v>133</v>
      </c>
      <c r="F439" s="298" t="s">
        <v>120</v>
      </c>
      <c r="G439" s="296" t="s">
        <v>451</v>
      </c>
      <c r="H439" s="299">
        <v>320</v>
      </c>
      <c r="I439" s="300">
        <f>'Пр.3 '!L474</f>
        <v>0</v>
      </c>
      <c r="J439" s="408"/>
      <c r="K439" s="168"/>
    </row>
    <row r="440" spans="1:11" s="46" customFormat="1" ht="88.5" customHeight="1">
      <c r="A440" s="320" t="s">
        <v>563</v>
      </c>
      <c r="B440" s="255" t="s">
        <v>169</v>
      </c>
      <c r="C440" s="257" t="s">
        <v>141</v>
      </c>
      <c r="D440" s="287" t="s">
        <v>127</v>
      </c>
      <c r="E440" s="288" t="s">
        <v>133</v>
      </c>
      <c r="F440" s="289" t="s">
        <v>121</v>
      </c>
      <c r="G440" s="287" t="s">
        <v>326</v>
      </c>
      <c r="H440" s="290"/>
      <c r="I440" s="291">
        <f>I441</f>
        <v>0</v>
      </c>
      <c r="J440" s="408"/>
      <c r="K440" s="168"/>
    </row>
    <row r="441" spans="1:11" s="46" customFormat="1" ht="38.25" customHeight="1">
      <c r="A441" s="320" t="s">
        <v>426</v>
      </c>
      <c r="B441" s="255" t="s">
        <v>169</v>
      </c>
      <c r="C441" s="257" t="s">
        <v>141</v>
      </c>
      <c r="D441" s="287" t="s">
        <v>127</v>
      </c>
      <c r="E441" s="288" t="s">
        <v>133</v>
      </c>
      <c r="F441" s="289" t="s">
        <v>121</v>
      </c>
      <c r="G441" s="400" t="s">
        <v>327</v>
      </c>
      <c r="H441" s="290"/>
      <c r="I441" s="291">
        <f>I444+I442</f>
        <v>0</v>
      </c>
      <c r="J441" s="408"/>
      <c r="K441" s="168"/>
    </row>
    <row r="442" spans="1:11" s="46" customFormat="1" ht="99.75" customHeight="1" hidden="1">
      <c r="A442" s="293" t="s">
        <v>493</v>
      </c>
      <c r="B442" s="294" t="s">
        <v>169</v>
      </c>
      <c r="C442" s="295" t="s">
        <v>141</v>
      </c>
      <c r="D442" s="296" t="s">
        <v>127</v>
      </c>
      <c r="E442" s="297" t="s">
        <v>133</v>
      </c>
      <c r="F442" s="298" t="s">
        <v>121</v>
      </c>
      <c r="G442" s="401" t="s">
        <v>502</v>
      </c>
      <c r="H442" s="299"/>
      <c r="I442" s="300">
        <f>I443</f>
        <v>0</v>
      </c>
      <c r="J442" s="408"/>
      <c r="K442" s="168"/>
    </row>
    <row r="443" spans="1:11" s="46" customFormat="1" ht="47.25" customHeight="1" hidden="1">
      <c r="A443" s="293" t="s">
        <v>228</v>
      </c>
      <c r="B443" s="294" t="s">
        <v>169</v>
      </c>
      <c r="C443" s="295" t="s">
        <v>141</v>
      </c>
      <c r="D443" s="296" t="s">
        <v>127</v>
      </c>
      <c r="E443" s="297" t="s">
        <v>133</v>
      </c>
      <c r="F443" s="298" t="s">
        <v>121</v>
      </c>
      <c r="G443" s="401" t="s">
        <v>502</v>
      </c>
      <c r="H443" s="299">
        <v>320</v>
      </c>
      <c r="I443" s="300">
        <v>0</v>
      </c>
      <c r="J443" s="408"/>
      <c r="K443" s="168"/>
    </row>
    <row r="444" spans="1:11" s="46" customFormat="1" ht="74.25" customHeight="1">
      <c r="A444" s="333" t="s">
        <v>493</v>
      </c>
      <c r="B444" s="294" t="s">
        <v>169</v>
      </c>
      <c r="C444" s="295" t="s">
        <v>141</v>
      </c>
      <c r="D444" s="296" t="s">
        <v>127</v>
      </c>
      <c r="E444" s="297" t="s">
        <v>133</v>
      </c>
      <c r="F444" s="298" t="s">
        <v>121</v>
      </c>
      <c r="G444" s="316" t="s">
        <v>450</v>
      </c>
      <c r="H444" s="299"/>
      <c r="I444" s="300">
        <f>I445</f>
        <v>0</v>
      </c>
      <c r="J444" s="408"/>
      <c r="K444" s="168"/>
    </row>
    <row r="445" spans="1:11" s="46" customFormat="1" ht="42" customHeight="1">
      <c r="A445" s="333" t="s">
        <v>228</v>
      </c>
      <c r="B445" s="294" t="s">
        <v>169</v>
      </c>
      <c r="C445" s="295" t="s">
        <v>141</v>
      </c>
      <c r="D445" s="296" t="s">
        <v>127</v>
      </c>
      <c r="E445" s="297" t="s">
        <v>133</v>
      </c>
      <c r="F445" s="298" t="s">
        <v>121</v>
      </c>
      <c r="G445" s="402" t="s">
        <v>456</v>
      </c>
      <c r="H445" s="299">
        <v>320</v>
      </c>
      <c r="I445" s="300">
        <f>'Пр.3 '!L480</f>
        <v>0</v>
      </c>
      <c r="J445" s="408"/>
      <c r="K445" s="168"/>
    </row>
    <row r="446" spans="1:10" s="46" customFormat="1" ht="18.75" customHeight="1" hidden="1">
      <c r="A446" s="320"/>
      <c r="B446" s="294" t="s">
        <v>169</v>
      </c>
      <c r="C446" s="295"/>
      <c r="D446" s="296"/>
      <c r="E446" s="297"/>
      <c r="F446" s="298"/>
      <c r="G446" s="296"/>
      <c r="H446" s="299"/>
      <c r="I446" s="310"/>
      <c r="J446" s="408"/>
    </row>
    <row r="447" spans="1:10" s="46" customFormat="1" ht="0.75" customHeight="1" hidden="1">
      <c r="A447" s="320"/>
      <c r="B447" s="294" t="s">
        <v>169</v>
      </c>
      <c r="C447" s="295"/>
      <c r="D447" s="296"/>
      <c r="E447" s="297"/>
      <c r="F447" s="298"/>
      <c r="G447" s="296"/>
      <c r="H447" s="299"/>
      <c r="I447" s="310"/>
      <c r="J447" s="408"/>
    </row>
    <row r="448" spans="1:10" s="46" customFormat="1" ht="18.75">
      <c r="A448" s="379" t="s">
        <v>164</v>
      </c>
      <c r="B448" s="359" t="s">
        <v>169</v>
      </c>
      <c r="C448" s="390" t="s">
        <v>135</v>
      </c>
      <c r="D448" s="361" t="s">
        <v>125</v>
      </c>
      <c r="E448" s="362"/>
      <c r="F448" s="363"/>
      <c r="G448" s="364"/>
      <c r="H448" s="365"/>
      <c r="I448" s="366">
        <f>I449</f>
        <v>154.9</v>
      </c>
      <c r="J448" s="590">
        <f>J449</f>
        <v>0</v>
      </c>
    </row>
    <row r="449" spans="1:10" s="46" customFormat="1" ht="18.75">
      <c r="A449" s="303" t="s">
        <v>165</v>
      </c>
      <c r="B449" s="304" t="s">
        <v>169</v>
      </c>
      <c r="C449" s="279" t="s">
        <v>135</v>
      </c>
      <c r="D449" s="280" t="s">
        <v>124</v>
      </c>
      <c r="E449" s="281"/>
      <c r="F449" s="282"/>
      <c r="G449" s="280"/>
      <c r="H449" s="283"/>
      <c r="I449" s="284">
        <f>I450</f>
        <v>154.9</v>
      </c>
      <c r="J449" s="583">
        <f>J450</f>
        <v>0</v>
      </c>
    </row>
    <row r="450" spans="1:10" s="46" customFormat="1" ht="70.5" customHeight="1">
      <c r="A450" s="324" t="s">
        <v>324</v>
      </c>
      <c r="B450" s="286" t="s">
        <v>169</v>
      </c>
      <c r="C450" s="311" t="s">
        <v>135</v>
      </c>
      <c r="D450" s="312" t="s">
        <v>124</v>
      </c>
      <c r="E450" s="313" t="s">
        <v>154</v>
      </c>
      <c r="F450" s="314" t="s">
        <v>180</v>
      </c>
      <c r="G450" s="312" t="s">
        <v>326</v>
      </c>
      <c r="H450" s="367"/>
      <c r="I450" s="291">
        <f>I451+I457</f>
        <v>154.9</v>
      </c>
      <c r="J450" s="580">
        <f>J451+J457</f>
        <v>0</v>
      </c>
    </row>
    <row r="451" spans="1:10" s="46" customFormat="1" ht="36" customHeight="1">
      <c r="A451" s="305" t="s">
        <v>23</v>
      </c>
      <c r="B451" s="255" t="s">
        <v>169</v>
      </c>
      <c r="C451" s="257" t="s">
        <v>135</v>
      </c>
      <c r="D451" s="287" t="s">
        <v>124</v>
      </c>
      <c r="E451" s="288" t="s">
        <v>154</v>
      </c>
      <c r="F451" s="289" t="s">
        <v>188</v>
      </c>
      <c r="G451" s="287" t="s">
        <v>326</v>
      </c>
      <c r="H451" s="290"/>
      <c r="I451" s="291">
        <f>I453+I455</f>
        <v>154.9</v>
      </c>
      <c r="J451" s="580">
        <f>J453+J455</f>
        <v>0</v>
      </c>
    </row>
    <row r="452" spans="1:10" s="46" customFormat="1" ht="34.5" customHeight="1">
      <c r="A452" s="305" t="s">
        <v>325</v>
      </c>
      <c r="B452" s="255" t="s">
        <v>169</v>
      </c>
      <c r="C452" s="257" t="s">
        <v>135</v>
      </c>
      <c r="D452" s="287" t="s">
        <v>124</v>
      </c>
      <c r="E452" s="288" t="s">
        <v>154</v>
      </c>
      <c r="F452" s="289" t="s">
        <v>120</v>
      </c>
      <c r="G452" s="287" t="s">
        <v>327</v>
      </c>
      <c r="H452" s="290"/>
      <c r="I452" s="291">
        <f>I453</f>
        <v>154.9</v>
      </c>
      <c r="J452" s="580"/>
    </row>
    <row r="453" spans="1:10" s="46" customFormat="1" ht="37.5" customHeight="1">
      <c r="A453" s="308" t="s">
        <v>354</v>
      </c>
      <c r="B453" s="294" t="s">
        <v>169</v>
      </c>
      <c r="C453" s="295" t="s">
        <v>135</v>
      </c>
      <c r="D453" s="296" t="s">
        <v>124</v>
      </c>
      <c r="E453" s="297" t="s">
        <v>154</v>
      </c>
      <c r="F453" s="298" t="s">
        <v>188</v>
      </c>
      <c r="G453" s="296" t="s">
        <v>370</v>
      </c>
      <c r="H453" s="321"/>
      <c r="I453" s="300">
        <f>I454</f>
        <v>154.9</v>
      </c>
      <c r="J453" s="581">
        <f>J454</f>
        <v>0</v>
      </c>
    </row>
    <row r="454" spans="1:10" s="46" customFormat="1" ht="19.5" customHeight="1">
      <c r="A454" s="293" t="s">
        <v>229</v>
      </c>
      <c r="B454" s="294" t="s">
        <v>169</v>
      </c>
      <c r="C454" s="295" t="s">
        <v>135</v>
      </c>
      <c r="D454" s="296" t="s">
        <v>124</v>
      </c>
      <c r="E454" s="297" t="s">
        <v>154</v>
      </c>
      <c r="F454" s="298" t="s">
        <v>188</v>
      </c>
      <c r="G454" s="296" t="s">
        <v>370</v>
      </c>
      <c r="H454" s="299">
        <v>610</v>
      </c>
      <c r="I454" s="300">
        <f>'Пр.3 '!L489</f>
        <v>154.9</v>
      </c>
      <c r="J454" s="581">
        <v>0</v>
      </c>
    </row>
    <row r="455" spans="1:10" s="46" customFormat="1" ht="206.25" customHeight="1" hidden="1">
      <c r="A455" s="403" t="s">
        <v>194</v>
      </c>
      <c r="B455" s="229"/>
      <c r="C455" s="295" t="s">
        <v>135</v>
      </c>
      <c r="D455" s="296" t="s">
        <v>124</v>
      </c>
      <c r="E455" s="404" t="s">
        <v>151</v>
      </c>
      <c r="F455" s="405" t="s">
        <v>188</v>
      </c>
      <c r="G455" s="406" t="s">
        <v>195</v>
      </c>
      <c r="H455" s="407"/>
      <c r="I455" s="408">
        <f>I456</f>
        <v>0</v>
      </c>
      <c r="J455" s="408">
        <f>J456</f>
        <v>0</v>
      </c>
    </row>
    <row r="456" spans="1:10" s="46" customFormat="1" ht="18.75" customHeight="1" hidden="1">
      <c r="A456" s="293" t="s">
        <v>182</v>
      </c>
      <c r="B456" s="229"/>
      <c r="C456" s="295" t="s">
        <v>135</v>
      </c>
      <c r="D456" s="296" t="s">
        <v>124</v>
      </c>
      <c r="E456" s="404" t="s">
        <v>151</v>
      </c>
      <c r="F456" s="405" t="s">
        <v>188</v>
      </c>
      <c r="G456" s="406" t="s">
        <v>195</v>
      </c>
      <c r="H456" s="299" t="s">
        <v>183</v>
      </c>
      <c r="I456" s="408">
        <v>0</v>
      </c>
      <c r="J456" s="408">
        <v>0</v>
      </c>
    </row>
    <row r="457" spans="1:10" s="46" customFormat="1" ht="112.5" customHeight="1" hidden="1">
      <c r="A457" s="409" t="s">
        <v>196</v>
      </c>
      <c r="B457" s="229"/>
      <c r="C457" s="257" t="s">
        <v>135</v>
      </c>
      <c r="D457" s="287" t="s">
        <v>124</v>
      </c>
      <c r="E457" s="410" t="s">
        <v>151</v>
      </c>
      <c r="F457" s="411" t="s">
        <v>121</v>
      </c>
      <c r="G457" s="412" t="s">
        <v>181</v>
      </c>
      <c r="H457" s="413"/>
      <c r="I457" s="414">
        <f>I458</f>
        <v>0</v>
      </c>
      <c r="J457" s="414">
        <f>J458</f>
        <v>0</v>
      </c>
    </row>
    <row r="458" spans="1:10" s="46" customFormat="1" ht="168.75" customHeight="1" hidden="1">
      <c r="A458" s="403" t="s">
        <v>197</v>
      </c>
      <c r="B458" s="229"/>
      <c r="C458" s="295" t="s">
        <v>135</v>
      </c>
      <c r="D458" s="296" t="s">
        <v>124</v>
      </c>
      <c r="E458" s="404" t="s">
        <v>151</v>
      </c>
      <c r="F458" s="405" t="s">
        <v>121</v>
      </c>
      <c r="G458" s="406" t="s">
        <v>198</v>
      </c>
      <c r="H458" s="407"/>
      <c r="I458" s="408">
        <f>I459</f>
        <v>0</v>
      </c>
      <c r="J458" s="408">
        <f>J459</f>
        <v>0</v>
      </c>
    </row>
    <row r="459" spans="1:10" s="46" customFormat="1" ht="18.75" customHeight="1" hidden="1">
      <c r="A459" s="293" t="s">
        <v>182</v>
      </c>
      <c r="B459" s="229"/>
      <c r="C459" s="295" t="s">
        <v>135</v>
      </c>
      <c r="D459" s="296" t="s">
        <v>124</v>
      </c>
      <c r="E459" s="404" t="s">
        <v>151</v>
      </c>
      <c r="F459" s="405" t="s">
        <v>121</v>
      </c>
      <c r="G459" s="406" t="s">
        <v>198</v>
      </c>
      <c r="H459" s="299" t="s">
        <v>183</v>
      </c>
      <c r="I459" s="408">
        <v>0</v>
      </c>
      <c r="J459" s="408">
        <v>0</v>
      </c>
    </row>
    <row r="460" spans="1:10" s="46" customFormat="1" ht="19.5" customHeight="1" hidden="1">
      <c r="A460" s="385" t="s">
        <v>166</v>
      </c>
      <c r="B460" s="229"/>
      <c r="C460" s="257" t="s">
        <v>149</v>
      </c>
      <c r="D460" s="287" t="s">
        <v>125</v>
      </c>
      <c r="E460" s="386"/>
      <c r="F460" s="387"/>
      <c r="G460" s="388"/>
      <c r="H460" s="389"/>
      <c r="I460" s="415">
        <f>I461+I466</f>
        <v>0</v>
      </c>
      <c r="J460" s="591">
        <f>J461+J466</f>
        <v>0</v>
      </c>
    </row>
    <row r="461" spans="1:10" s="46" customFormat="1" ht="18.75" customHeight="1" hidden="1">
      <c r="A461" s="285" t="s">
        <v>167</v>
      </c>
      <c r="B461" s="229"/>
      <c r="C461" s="257" t="s">
        <v>149</v>
      </c>
      <c r="D461" s="287" t="s">
        <v>124</v>
      </c>
      <c r="E461" s="288"/>
      <c r="F461" s="289"/>
      <c r="G461" s="287"/>
      <c r="H461" s="319"/>
      <c r="I461" s="415">
        <f aca="true" t="shared" si="13" ref="I461:J464">I462</f>
        <v>0</v>
      </c>
      <c r="J461" s="415">
        <f t="shared" si="13"/>
        <v>0</v>
      </c>
    </row>
    <row r="462" spans="1:10" s="46" customFormat="1" ht="56.25" customHeight="1" hidden="1">
      <c r="A462" s="416" t="s">
        <v>33</v>
      </c>
      <c r="B462" s="229"/>
      <c r="C462" s="257" t="s">
        <v>149</v>
      </c>
      <c r="D462" s="287" t="s">
        <v>124</v>
      </c>
      <c r="E462" s="410" t="s">
        <v>146</v>
      </c>
      <c r="F462" s="411" t="s">
        <v>180</v>
      </c>
      <c r="G462" s="412" t="s">
        <v>181</v>
      </c>
      <c r="H462" s="290"/>
      <c r="I462" s="417">
        <f t="shared" si="13"/>
        <v>0</v>
      </c>
      <c r="J462" s="417">
        <f t="shared" si="13"/>
        <v>0</v>
      </c>
    </row>
    <row r="463" spans="1:10" s="46" customFormat="1" ht="75" customHeight="1" hidden="1">
      <c r="A463" s="416" t="s">
        <v>61</v>
      </c>
      <c r="B463" s="229"/>
      <c r="C463" s="257" t="s">
        <v>149</v>
      </c>
      <c r="D463" s="287" t="s">
        <v>124</v>
      </c>
      <c r="E463" s="410" t="s">
        <v>146</v>
      </c>
      <c r="F463" s="411" t="s">
        <v>178</v>
      </c>
      <c r="G463" s="412" t="s">
        <v>181</v>
      </c>
      <c r="H463" s="407"/>
      <c r="I463" s="417">
        <f t="shared" si="13"/>
        <v>0</v>
      </c>
      <c r="J463" s="417">
        <f t="shared" si="13"/>
        <v>0</v>
      </c>
    </row>
    <row r="464" spans="1:24" s="54" customFormat="1" ht="206.25" customHeight="1" hidden="1">
      <c r="A464" s="403" t="s">
        <v>76</v>
      </c>
      <c r="B464" s="229"/>
      <c r="C464" s="295" t="s">
        <v>149</v>
      </c>
      <c r="D464" s="296" t="s">
        <v>124</v>
      </c>
      <c r="E464" s="404" t="s">
        <v>146</v>
      </c>
      <c r="F464" s="405" t="s">
        <v>178</v>
      </c>
      <c r="G464" s="406" t="s">
        <v>77</v>
      </c>
      <c r="H464" s="407"/>
      <c r="I464" s="418">
        <f t="shared" si="13"/>
        <v>0</v>
      </c>
      <c r="J464" s="418">
        <f t="shared" si="13"/>
        <v>0</v>
      </c>
      <c r="O464" s="46"/>
      <c r="P464" s="46"/>
      <c r="Q464" s="46"/>
      <c r="R464" s="46"/>
      <c r="S464" s="46"/>
      <c r="T464" s="46"/>
      <c r="U464" s="46"/>
      <c r="V464" s="46"/>
      <c r="W464" s="46"/>
      <c r="X464" s="46"/>
    </row>
    <row r="465" spans="1:24" s="54" customFormat="1" ht="18.75" customHeight="1" hidden="1">
      <c r="A465" s="293" t="s">
        <v>182</v>
      </c>
      <c r="B465" s="229"/>
      <c r="C465" s="295" t="s">
        <v>149</v>
      </c>
      <c r="D465" s="296" t="s">
        <v>124</v>
      </c>
      <c r="E465" s="404" t="s">
        <v>146</v>
      </c>
      <c r="F465" s="405" t="s">
        <v>178</v>
      </c>
      <c r="G465" s="406" t="s">
        <v>77</v>
      </c>
      <c r="H465" s="299" t="s">
        <v>183</v>
      </c>
      <c r="I465" s="408">
        <v>0</v>
      </c>
      <c r="J465" s="408">
        <v>0</v>
      </c>
      <c r="O465" s="46"/>
      <c r="P465" s="46"/>
      <c r="Q465" s="46"/>
      <c r="R465" s="46"/>
      <c r="S465" s="46"/>
      <c r="T465" s="46"/>
      <c r="U465" s="46"/>
      <c r="V465" s="46"/>
      <c r="W465" s="46"/>
      <c r="X465" s="46"/>
    </row>
    <row r="466" spans="1:24" s="46" customFormat="1" ht="18.75" customHeight="1" hidden="1">
      <c r="A466" s="285" t="s">
        <v>170</v>
      </c>
      <c r="B466" s="229"/>
      <c r="C466" s="257" t="s">
        <v>149</v>
      </c>
      <c r="D466" s="287" t="s">
        <v>154</v>
      </c>
      <c r="E466" s="288"/>
      <c r="F466" s="289"/>
      <c r="G466" s="287"/>
      <c r="H466" s="319"/>
      <c r="I466" s="415">
        <f aca="true" t="shared" si="14" ref="I466:J469">I467</f>
        <v>0</v>
      </c>
      <c r="J466" s="415">
        <f t="shared" si="14"/>
        <v>0</v>
      </c>
      <c r="O466" s="54"/>
      <c r="P466" s="54"/>
      <c r="Q466" s="54"/>
      <c r="R466" s="54"/>
      <c r="S466" s="54"/>
      <c r="T466" s="54"/>
      <c r="U466" s="54"/>
      <c r="V466" s="54"/>
      <c r="W466" s="54"/>
      <c r="X466" s="54"/>
    </row>
    <row r="467" spans="1:24" s="46" customFormat="1" ht="56.25" customHeight="1" hidden="1">
      <c r="A467" s="416" t="s">
        <v>33</v>
      </c>
      <c r="B467" s="229"/>
      <c r="C467" s="257" t="s">
        <v>149</v>
      </c>
      <c r="D467" s="287" t="s">
        <v>154</v>
      </c>
      <c r="E467" s="410" t="s">
        <v>146</v>
      </c>
      <c r="F467" s="411" t="s">
        <v>180</v>
      </c>
      <c r="G467" s="412" t="s">
        <v>181</v>
      </c>
      <c r="H467" s="290"/>
      <c r="I467" s="417">
        <f t="shared" si="14"/>
        <v>0</v>
      </c>
      <c r="J467" s="417">
        <f t="shared" si="14"/>
        <v>0</v>
      </c>
      <c r="O467" s="54"/>
      <c r="P467" s="54"/>
      <c r="Q467" s="54"/>
      <c r="R467" s="54"/>
      <c r="S467" s="54"/>
      <c r="T467" s="54"/>
      <c r="U467" s="54"/>
      <c r="V467" s="54"/>
      <c r="W467" s="54"/>
      <c r="X467" s="54"/>
    </row>
    <row r="468" spans="1:10" s="46" customFormat="1" ht="75" customHeight="1" hidden="1">
      <c r="A468" s="416" t="s">
        <v>61</v>
      </c>
      <c r="B468" s="229"/>
      <c r="C468" s="257" t="s">
        <v>149</v>
      </c>
      <c r="D468" s="287" t="s">
        <v>154</v>
      </c>
      <c r="E468" s="410" t="s">
        <v>146</v>
      </c>
      <c r="F468" s="411" t="s">
        <v>178</v>
      </c>
      <c r="G468" s="412" t="s">
        <v>181</v>
      </c>
      <c r="H468" s="407"/>
      <c r="I468" s="417">
        <f t="shared" si="14"/>
        <v>0</v>
      </c>
      <c r="J468" s="417">
        <f t="shared" si="14"/>
        <v>0</v>
      </c>
    </row>
    <row r="469" spans="1:24" s="54" customFormat="1" ht="206.25" customHeight="1" hidden="1">
      <c r="A469" s="403" t="s">
        <v>76</v>
      </c>
      <c r="B469" s="229"/>
      <c r="C469" s="295" t="s">
        <v>149</v>
      </c>
      <c r="D469" s="296" t="s">
        <v>154</v>
      </c>
      <c r="E469" s="404" t="s">
        <v>146</v>
      </c>
      <c r="F469" s="405" t="s">
        <v>178</v>
      </c>
      <c r="G469" s="406" t="s">
        <v>77</v>
      </c>
      <c r="H469" s="407"/>
      <c r="I469" s="418">
        <f t="shared" si="14"/>
        <v>0</v>
      </c>
      <c r="J469" s="418">
        <f t="shared" si="14"/>
        <v>0</v>
      </c>
      <c r="O469" s="46"/>
      <c r="P469" s="46"/>
      <c r="Q469" s="46"/>
      <c r="R469" s="46"/>
      <c r="S469" s="46"/>
      <c r="T469" s="46"/>
      <c r="U469" s="46"/>
      <c r="V469" s="46"/>
      <c r="W469" s="46"/>
      <c r="X469" s="46"/>
    </row>
    <row r="470" spans="1:24" s="54" customFormat="1" ht="18.75" customHeight="1" hidden="1">
      <c r="A470" s="293" t="s">
        <v>182</v>
      </c>
      <c r="B470" s="229"/>
      <c r="C470" s="295" t="s">
        <v>149</v>
      </c>
      <c r="D470" s="296" t="s">
        <v>154</v>
      </c>
      <c r="E470" s="404" t="s">
        <v>146</v>
      </c>
      <c r="F470" s="405" t="s">
        <v>178</v>
      </c>
      <c r="G470" s="406" t="s">
        <v>77</v>
      </c>
      <c r="H470" s="299" t="s">
        <v>183</v>
      </c>
      <c r="I470" s="408">
        <v>0</v>
      </c>
      <c r="J470" s="408">
        <v>0</v>
      </c>
      <c r="O470" s="46"/>
      <c r="P470" s="46"/>
      <c r="Q470" s="46"/>
      <c r="R470" s="46"/>
      <c r="S470" s="46"/>
      <c r="T470" s="46"/>
      <c r="U470" s="46"/>
      <c r="V470" s="46"/>
      <c r="W470" s="46"/>
      <c r="X470" s="46"/>
    </row>
    <row r="471" spans="1:24" s="50" customFormat="1" ht="18.75">
      <c r="A471" s="419" t="s">
        <v>171</v>
      </c>
      <c r="B471" s="232"/>
      <c r="C471" s="420"/>
      <c r="D471" s="421"/>
      <c r="E471" s="420"/>
      <c r="F471" s="422"/>
      <c r="G471" s="421"/>
      <c r="H471" s="423"/>
      <c r="I471" s="424">
        <f>I9+I145+I194+I257+I341+I378+I404+I448+I460+I138</f>
        <v>18747.899999999998</v>
      </c>
      <c r="J471" s="307" t="e">
        <f>J9+J145+J194+J257+J341+J378+J404+J448+J460+J138</f>
        <v>#REF!</v>
      </c>
      <c r="L471" s="173"/>
      <c r="O471" s="54"/>
      <c r="P471" s="54"/>
      <c r="Q471" s="54"/>
      <c r="R471" s="54"/>
      <c r="S471" s="54"/>
      <c r="T471" s="54"/>
      <c r="U471" s="54"/>
      <c r="V471" s="54"/>
      <c r="W471" s="54"/>
      <c r="X471" s="54"/>
    </row>
    <row r="472" spans="15:24" ht="18.75">
      <c r="O472" s="54"/>
      <c r="P472" s="54"/>
      <c r="Q472" s="54"/>
      <c r="R472" s="54"/>
      <c r="S472" s="54"/>
      <c r="T472" s="54"/>
      <c r="U472" s="54"/>
      <c r="V472" s="54"/>
      <c r="W472" s="54"/>
      <c r="X472" s="54"/>
    </row>
    <row r="473" spans="9:24" ht="18.75">
      <c r="I473" s="131"/>
      <c r="O473" s="50"/>
      <c r="P473" s="50"/>
      <c r="Q473" s="50"/>
      <c r="R473" s="50"/>
      <c r="S473" s="50"/>
      <c r="T473" s="50"/>
      <c r="U473" s="50"/>
      <c r="V473" s="50"/>
      <c r="W473" s="50"/>
      <c r="X473" s="50"/>
    </row>
    <row r="475" ht="15.75">
      <c r="I475" s="131"/>
    </row>
    <row r="476" ht="15.75">
      <c r="I476" s="172"/>
    </row>
    <row r="477" ht="15.75">
      <c r="I477" s="174"/>
    </row>
    <row r="478" ht="15.75">
      <c r="J478" s="131"/>
    </row>
  </sheetData>
  <sheetProtection/>
  <mergeCells count="6">
    <mergeCell ref="G4:I4"/>
    <mergeCell ref="E7:G7"/>
    <mergeCell ref="A6:J6"/>
    <mergeCell ref="A3:J3"/>
    <mergeCell ref="A2:J2"/>
    <mergeCell ref="A1:J1"/>
  </mergeCells>
  <printOptions horizontalCentered="1"/>
  <pageMargins left="1.1811023622047245" right="0.5905511811023623" top="0.7874015748031497" bottom="0.7874015748031497" header="0" footer="0"/>
  <pageSetup fitToHeight="12" horizontalDpi="600" verticalDpi="600" orientation="portrait" paperSize="9" scale="6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Z439"/>
  <sheetViews>
    <sheetView tabSelected="1" zoomScale="85" zoomScaleNormal="85" zoomScalePageLayoutView="0" workbookViewId="0" topLeftCell="A147">
      <selection activeCell="A155" sqref="A155"/>
    </sheetView>
  </sheetViews>
  <sheetFormatPr defaultColWidth="9.00390625" defaultRowHeight="12.75"/>
  <cols>
    <col min="1" max="1" width="58.125" style="531" customWidth="1"/>
    <col min="2" max="2" width="4.25390625" style="532" customWidth="1"/>
    <col min="3" max="3" width="3.375" style="532" customWidth="1"/>
    <col min="4" max="4" width="10.375" style="532" customWidth="1"/>
    <col min="5" max="5" width="8.75390625" style="531" customWidth="1"/>
    <col min="6" max="6" width="4.75390625" style="533" customWidth="1"/>
    <col min="7" max="7" width="4.875" style="534" customWidth="1"/>
    <col min="8" max="8" width="15.875" style="535" customWidth="1"/>
    <col min="9" max="9" width="17.375" style="531" customWidth="1"/>
    <col min="10" max="11" width="9.125" style="531" customWidth="1"/>
    <col min="12" max="12" width="17.625" style="531" customWidth="1"/>
    <col min="13" max="16384" width="9.125" style="531" customWidth="1"/>
  </cols>
  <sheetData>
    <row r="1" spans="2:8" s="1" customFormat="1" ht="15.75">
      <c r="B1" s="83"/>
      <c r="C1" s="83"/>
      <c r="D1" s="83"/>
      <c r="E1" s="83"/>
      <c r="F1" s="16"/>
      <c r="G1" s="627" t="s">
        <v>231</v>
      </c>
      <c r="H1" s="627"/>
    </row>
    <row r="2" spans="2:8" s="1" customFormat="1" ht="18" customHeight="1">
      <c r="B2" s="636" t="s">
        <v>532</v>
      </c>
      <c r="C2" s="636"/>
      <c r="D2" s="636"/>
      <c r="E2" s="636"/>
      <c r="F2" s="636"/>
      <c r="G2" s="636"/>
      <c r="H2" s="636"/>
    </row>
    <row r="3" spans="2:8" s="1" customFormat="1" ht="18.75" customHeight="1">
      <c r="B3" s="444"/>
      <c r="C3" s="444"/>
      <c r="D3" s="628" t="s">
        <v>232</v>
      </c>
      <c r="E3" s="628"/>
      <c r="F3" s="628"/>
      <c r="G3" s="628"/>
      <c r="H3" s="628"/>
    </row>
    <row r="4" spans="2:8" s="1" customFormat="1" ht="18.75" customHeight="1">
      <c r="B4" s="2"/>
      <c r="C4" s="2"/>
      <c r="D4" s="18"/>
      <c r="F4" s="627" t="s">
        <v>608</v>
      </c>
      <c r="G4" s="627"/>
      <c r="H4" s="627"/>
    </row>
    <row r="5" spans="1:8" s="1" customFormat="1" ht="124.5" customHeight="1">
      <c r="A5" s="629" t="s">
        <v>547</v>
      </c>
      <c r="B5" s="629"/>
      <c r="C5" s="629"/>
      <c r="D5" s="629"/>
      <c r="E5" s="629"/>
      <c r="F5" s="629"/>
      <c r="G5" s="629"/>
      <c r="H5" s="629"/>
    </row>
    <row r="6" spans="2:8" s="1" customFormat="1" ht="18.75" customHeight="1">
      <c r="B6" s="2"/>
      <c r="C6" s="2"/>
      <c r="D6" s="18"/>
      <c r="E6" s="18"/>
      <c r="F6" s="19"/>
      <c r="G6" s="17"/>
      <c r="H6" s="20"/>
    </row>
    <row r="7" spans="1:11" s="451" customFormat="1" ht="47.25">
      <c r="A7" s="445" t="s">
        <v>172</v>
      </c>
      <c r="B7" s="630" t="s">
        <v>545</v>
      </c>
      <c r="C7" s="631"/>
      <c r="D7" s="632"/>
      <c r="E7" s="446" t="s">
        <v>174</v>
      </c>
      <c r="F7" s="447" t="s">
        <v>175</v>
      </c>
      <c r="G7" s="448" t="s">
        <v>176</v>
      </c>
      <c r="H7" s="449" t="s">
        <v>177</v>
      </c>
      <c r="I7" s="450"/>
      <c r="J7" s="450"/>
      <c r="K7" s="450"/>
    </row>
    <row r="8" spans="1:11" s="451" customFormat="1" ht="15.75">
      <c r="A8" s="452" t="s">
        <v>120</v>
      </c>
      <c r="B8" s="453"/>
      <c r="C8" s="454" t="s">
        <v>121</v>
      </c>
      <c r="D8" s="455"/>
      <c r="E8" s="452" t="s">
        <v>122</v>
      </c>
      <c r="F8" s="456" t="s">
        <v>178</v>
      </c>
      <c r="G8" s="457" t="s">
        <v>179</v>
      </c>
      <c r="H8" s="458">
        <v>6</v>
      </c>
      <c r="I8" s="450"/>
      <c r="J8" s="450"/>
      <c r="K8" s="450"/>
    </row>
    <row r="9" spans="1:11" s="451" customFormat="1" ht="27" customHeight="1" hidden="1">
      <c r="A9" s="452"/>
      <c r="B9" s="453"/>
      <c r="C9" s="454"/>
      <c r="D9" s="455"/>
      <c r="E9" s="452"/>
      <c r="F9" s="456"/>
      <c r="G9" s="457"/>
      <c r="H9" s="459">
        <f>H10+H16+H22+H42+H55+H61+H66+H94+H112+H118+H124+H135+H141+H159+H191</f>
        <v>14885.199999999999</v>
      </c>
      <c r="I9" s="450"/>
      <c r="J9" s="450"/>
      <c r="K9" s="450"/>
    </row>
    <row r="10" spans="1:11" s="466" customFormat="1" ht="68.25" customHeight="1">
      <c r="A10" s="460" t="s">
        <v>405</v>
      </c>
      <c r="B10" s="371" t="s">
        <v>124</v>
      </c>
      <c r="C10" s="373" t="s">
        <v>180</v>
      </c>
      <c r="D10" s="372" t="s">
        <v>326</v>
      </c>
      <c r="E10" s="461"/>
      <c r="F10" s="462"/>
      <c r="G10" s="463"/>
      <c r="H10" s="375">
        <f>H12</f>
        <v>16.7</v>
      </c>
      <c r="I10" s="464"/>
      <c r="J10" s="465"/>
      <c r="K10" s="465"/>
    </row>
    <row r="11" spans="1:11" s="466" customFormat="1" ht="42" customHeight="1" hidden="1">
      <c r="A11" s="324"/>
      <c r="B11" s="313" t="s">
        <v>124</v>
      </c>
      <c r="C11" s="314" t="s">
        <v>120</v>
      </c>
      <c r="D11" s="312" t="s">
        <v>326</v>
      </c>
      <c r="E11" s="330"/>
      <c r="F11" s="467"/>
      <c r="G11" s="468"/>
      <c r="H11" s="291"/>
      <c r="I11" s="469"/>
      <c r="J11" s="465"/>
      <c r="K11" s="465"/>
    </row>
    <row r="12" spans="1:11" s="466" customFormat="1" ht="57" customHeight="1">
      <c r="A12" s="376" t="s">
        <v>338</v>
      </c>
      <c r="B12" s="313" t="s">
        <v>124</v>
      </c>
      <c r="C12" s="314" t="s">
        <v>180</v>
      </c>
      <c r="D12" s="312" t="s">
        <v>327</v>
      </c>
      <c r="E12" s="470"/>
      <c r="F12" s="471"/>
      <c r="G12" s="472"/>
      <c r="H12" s="291">
        <f>H13</f>
        <v>16.7</v>
      </c>
      <c r="I12" s="464"/>
      <c r="J12" s="465"/>
      <c r="K12" s="465"/>
    </row>
    <row r="13" spans="1:11" s="474" customFormat="1" ht="38.25" customHeight="1">
      <c r="A13" s="377" t="s">
        <v>396</v>
      </c>
      <c r="B13" s="328" t="s">
        <v>124</v>
      </c>
      <c r="C13" s="329" t="s">
        <v>180</v>
      </c>
      <c r="D13" s="316" t="s">
        <v>384</v>
      </c>
      <c r="E13" s="330"/>
      <c r="F13" s="467"/>
      <c r="G13" s="468"/>
      <c r="H13" s="300">
        <f>H14</f>
        <v>16.7</v>
      </c>
      <c r="I13" s="464"/>
      <c r="J13" s="473"/>
      <c r="K13" s="473"/>
    </row>
    <row r="14" spans="1:11" s="474" customFormat="1" ht="36.75" customHeight="1">
      <c r="A14" s="333" t="s">
        <v>225</v>
      </c>
      <c r="B14" s="328" t="s">
        <v>124</v>
      </c>
      <c r="C14" s="329" t="s">
        <v>180</v>
      </c>
      <c r="D14" s="316" t="s">
        <v>384</v>
      </c>
      <c r="E14" s="330">
        <v>240</v>
      </c>
      <c r="F14" s="467"/>
      <c r="G14" s="468"/>
      <c r="H14" s="300">
        <f>H15</f>
        <v>16.7</v>
      </c>
      <c r="I14" s="464"/>
      <c r="J14" s="473"/>
      <c r="K14" s="473"/>
    </row>
    <row r="15" spans="1:11" s="474" customFormat="1" ht="22.5" customHeight="1">
      <c r="A15" s="378" t="s">
        <v>148</v>
      </c>
      <c r="B15" s="328" t="s">
        <v>124</v>
      </c>
      <c r="C15" s="329" t="s">
        <v>180</v>
      </c>
      <c r="D15" s="316" t="s">
        <v>384</v>
      </c>
      <c r="E15" s="330">
        <v>240</v>
      </c>
      <c r="F15" s="467" t="s">
        <v>129</v>
      </c>
      <c r="G15" s="468" t="s">
        <v>149</v>
      </c>
      <c r="H15" s="300">
        <f>'Пр.3 '!L241</f>
        <v>16.7</v>
      </c>
      <c r="I15" s="464"/>
      <c r="J15" s="473"/>
      <c r="K15" s="473"/>
    </row>
    <row r="16" spans="1:11" s="466" customFormat="1" ht="99" customHeight="1">
      <c r="A16" s="460" t="s">
        <v>324</v>
      </c>
      <c r="B16" s="371" t="s">
        <v>154</v>
      </c>
      <c r="C16" s="373" t="s">
        <v>180</v>
      </c>
      <c r="D16" s="372" t="s">
        <v>326</v>
      </c>
      <c r="E16" s="461"/>
      <c r="F16" s="462"/>
      <c r="G16" s="463"/>
      <c r="H16" s="375">
        <f>H17</f>
        <v>154.9</v>
      </c>
      <c r="I16" s="464"/>
      <c r="J16" s="465"/>
      <c r="K16" s="465"/>
    </row>
    <row r="17" spans="1:11" s="466" customFormat="1" ht="44.25" customHeight="1">
      <c r="A17" s="324" t="s">
        <v>23</v>
      </c>
      <c r="B17" s="313" t="s">
        <v>154</v>
      </c>
      <c r="C17" s="314" t="s">
        <v>188</v>
      </c>
      <c r="D17" s="312" t="s">
        <v>326</v>
      </c>
      <c r="E17" s="330"/>
      <c r="F17" s="467"/>
      <c r="G17" s="468"/>
      <c r="H17" s="291">
        <f>H18</f>
        <v>154.9</v>
      </c>
      <c r="I17" s="464"/>
      <c r="J17" s="465"/>
      <c r="K17" s="465"/>
    </row>
    <row r="18" spans="1:11" s="474" customFormat="1" ht="42.75" customHeight="1">
      <c r="A18" s="324" t="s">
        <v>325</v>
      </c>
      <c r="B18" s="313" t="s">
        <v>154</v>
      </c>
      <c r="C18" s="314" t="s">
        <v>120</v>
      </c>
      <c r="D18" s="312" t="s">
        <v>327</v>
      </c>
      <c r="E18" s="330"/>
      <c r="F18" s="467"/>
      <c r="G18" s="468"/>
      <c r="H18" s="291">
        <f>H19</f>
        <v>154.9</v>
      </c>
      <c r="I18" s="464"/>
      <c r="J18" s="473"/>
      <c r="K18" s="473"/>
    </row>
    <row r="19" spans="1:11" s="474" customFormat="1" ht="31.5">
      <c r="A19" s="378" t="s">
        <v>354</v>
      </c>
      <c r="B19" s="328" t="s">
        <v>154</v>
      </c>
      <c r="C19" s="329" t="s">
        <v>188</v>
      </c>
      <c r="D19" s="316" t="s">
        <v>370</v>
      </c>
      <c r="E19" s="330"/>
      <c r="F19" s="467"/>
      <c r="G19" s="468"/>
      <c r="H19" s="300">
        <f>H20</f>
        <v>154.9</v>
      </c>
      <c r="I19" s="464"/>
      <c r="J19" s="473"/>
      <c r="K19" s="473"/>
    </row>
    <row r="20" spans="1:11" s="474" customFormat="1" ht="15.75">
      <c r="A20" s="333" t="s">
        <v>229</v>
      </c>
      <c r="B20" s="328" t="s">
        <v>154</v>
      </c>
      <c r="C20" s="329" t="s">
        <v>188</v>
      </c>
      <c r="D20" s="316" t="s">
        <v>370</v>
      </c>
      <c r="E20" s="330">
        <v>610</v>
      </c>
      <c r="F20" s="467"/>
      <c r="G20" s="468"/>
      <c r="H20" s="300">
        <f>H21</f>
        <v>154.9</v>
      </c>
      <c r="I20" s="464"/>
      <c r="J20" s="473"/>
      <c r="K20" s="473"/>
    </row>
    <row r="21" spans="1:11" s="474" customFormat="1" ht="15.75">
      <c r="A21" s="333" t="s">
        <v>165</v>
      </c>
      <c r="B21" s="328" t="s">
        <v>154</v>
      </c>
      <c r="C21" s="329" t="s">
        <v>188</v>
      </c>
      <c r="D21" s="316" t="s">
        <v>370</v>
      </c>
      <c r="E21" s="330">
        <v>610</v>
      </c>
      <c r="F21" s="467" t="s">
        <v>135</v>
      </c>
      <c r="G21" s="468" t="s">
        <v>124</v>
      </c>
      <c r="H21" s="300">
        <f>'Пр.3 '!L489</f>
        <v>154.9</v>
      </c>
      <c r="I21" s="464"/>
      <c r="J21" s="473"/>
      <c r="K21" s="473"/>
    </row>
    <row r="22" spans="1:11" s="466" customFormat="1" ht="71.25" customHeight="1">
      <c r="A22" s="460" t="s">
        <v>321</v>
      </c>
      <c r="B22" s="371" t="s">
        <v>127</v>
      </c>
      <c r="C22" s="373" t="s">
        <v>180</v>
      </c>
      <c r="D22" s="372" t="s">
        <v>326</v>
      </c>
      <c r="E22" s="475"/>
      <c r="F22" s="476"/>
      <c r="G22" s="477"/>
      <c r="H22" s="375">
        <f>H23+H34</f>
        <v>3332.7999999999997</v>
      </c>
      <c r="I22" s="464"/>
      <c r="J22" s="465"/>
      <c r="K22" s="465"/>
    </row>
    <row r="23" spans="1:11" s="466" customFormat="1" ht="56.25" customHeight="1">
      <c r="A23" s="324" t="s">
        <v>14</v>
      </c>
      <c r="B23" s="313" t="s">
        <v>127</v>
      </c>
      <c r="C23" s="314" t="s">
        <v>120</v>
      </c>
      <c r="D23" s="312" t="s">
        <v>326</v>
      </c>
      <c r="E23" s="315"/>
      <c r="F23" s="471"/>
      <c r="G23" s="472"/>
      <c r="H23" s="291">
        <f>H24</f>
        <v>3151.7</v>
      </c>
      <c r="I23" s="464"/>
      <c r="J23" s="465"/>
      <c r="K23" s="465"/>
    </row>
    <row r="24" spans="1:11" s="474" customFormat="1" ht="61.5" customHeight="1">
      <c r="A24" s="324" t="s">
        <v>322</v>
      </c>
      <c r="B24" s="313" t="s">
        <v>127</v>
      </c>
      <c r="C24" s="314" t="s">
        <v>120</v>
      </c>
      <c r="D24" s="312" t="s">
        <v>327</v>
      </c>
      <c r="E24" s="315"/>
      <c r="F24" s="471"/>
      <c r="G24" s="472"/>
      <c r="H24" s="291">
        <f>H25+H28+H31</f>
        <v>3151.7</v>
      </c>
      <c r="I24" s="464"/>
      <c r="J24" s="473"/>
      <c r="K24" s="473"/>
    </row>
    <row r="25" spans="1:11" s="474" customFormat="1" ht="47.25">
      <c r="A25" s="378" t="s">
        <v>445</v>
      </c>
      <c r="B25" s="328" t="s">
        <v>127</v>
      </c>
      <c r="C25" s="329" t="s">
        <v>120</v>
      </c>
      <c r="D25" s="316" t="s">
        <v>328</v>
      </c>
      <c r="E25" s="330"/>
      <c r="F25" s="467"/>
      <c r="G25" s="468"/>
      <c r="H25" s="300">
        <f>H26</f>
        <v>2186.1</v>
      </c>
      <c r="I25" s="464"/>
      <c r="J25" s="473"/>
      <c r="K25" s="473"/>
    </row>
    <row r="26" spans="1:11" s="474" customFormat="1" ht="15.75">
      <c r="A26" s="333" t="s">
        <v>229</v>
      </c>
      <c r="B26" s="328" t="s">
        <v>127</v>
      </c>
      <c r="C26" s="329" t="s">
        <v>120</v>
      </c>
      <c r="D26" s="316" t="s">
        <v>328</v>
      </c>
      <c r="E26" s="330">
        <v>610</v>
      </c>
      <c r="F26" s="467"/>
      <c r="G26" s="468"/>
      <c r="H26" s="300">
        <f>H27</f>
        <v>2186.1</v>
      </c>
      <c r="I26" s="464"/>
      <c r="J26" s="473"/>
      <c r="K26" s="473"/>
    </row>
    <row r="27" spans="1:11" s="474" customFormat="1" ht="15.75">
      <c r="A27" s="333" t="s">
        <v>159</v>
      </c>
      <c r="B27" s="328" t="s">
        <v>127</v>
      </c>
      <c r="C27" s="329" t="s">
        <v>120</v>
      </c>
      <c r="D27" s="316" t="s">
        <v>328</v>
      </c>
      <c r="E27" s="330">
        <v>610</v>
      </c>
      <c r="F27" s="467" t="s">
        <v>146</v>
      </c>
      <c r="G27" s="468" t="s">
        <v>124</v>
      </c>
      <c r="H27" s="300">
        <f>'Пр.3 '!L422</f>
        <v>2186.1</v>
      </c>
      <c r="I27" s="464"/>
      <c r="J27" s="473"/>
      <c r="K27" s="473"/>
    </row>
    <row r="28" spans="1:11" s="474" customFormat="1" ht="47.25">
      <c r="A28" s="333" t="s">
        <v>500</v>
      </c>
      <c r="B28" s="328" t="s">
        <v>127</v>
      </c>
      <c r="C28" s="329" t="s">
        <v>120</v>
      </c>
      <c r="D28" s="316" t="s">
        <v>542</v>
      </c>
      <c r="E28" s="330"/>
      <c r="F28" s="467"/>
      <c r="G28" s="468"/>
      <c r="H28" s="300">
        <f>H29</f>
        <v>307</v>
      </c>
      <c r="I28" s="464"/>
      <c r="J28" s="473"/>
      <c r="K28" s="473"/>
    </row>
    <row r="29" spans="1:11" s="474" customFormat="1" ht="32.25" customHeight="1">
      <c r="A29" s="333" t="s">
        <v>16</v>
      </c>
      <c r="B29" s="328" t="s">
        <v>127</v>
      </c>
      <c r="C29" s="329" t="s">
        <v>120</v>
      </c>
      <c r="D29" s="316" t="s">
        <v>542</v>
      </c>
      <c r="E29" s="330">
        <v>610</v>
      </c>
      <c r="F29" s="467"/>
      <c r="G29" s="468"/>
      <c r="H29" s="300">
        <f>H30</f>
        <v>307</v>
      </c>
      <c r="I29" s="464"/>
      <c r="J29" s="473"/>
      <c r="K29" s="473"/>
    </row>
    <row r="30" spans="1:11" s="474" customFormat="1" ht="24" customHeight="1">
      <c r="A30" s="333" t="s">
        <v>159</v>
      </c>
      <c r="B30" s="328" t="s">
        <v>127</v>
      </c>
      <c r="C30" s="329" t="s">
        <v>120</v>
      </c>
      <c r="D30" s="316" t="s">
        <v>542</v>
      </c>
      <c r="E30" s="330">
        <v>610</v>
      </c>
      <c r="F30" s="467" t="s">
        <v>146</v>
      </c>
      <c r="G30" s="468" t="s">
        <v>124</v>
      </c>
      <c r="H30" s="300">
        <f>'Пр.3 '!L426</f>
        <v>307</v>
      </c>
      <c r="I30" s="464"/>
      <c r="J30" s="473"/>
      <c r="K30" s="473"/>
    </row>
    <row r="31" spans="1:11" s="474" customFormat="1" ht="46.5" customHeight="1">
      <c r="A31" s="333" t="s">
        <v>500</v>
      </c>
      <c r="B31" s="328" t="s">
        <v>127</v>
      </c>
      <c r="C31" s="329" t="s">
        <v>120</v>
      </c>
      <c r="D31" s="316" t="s">
        <v>416</v>
      </c>
      <c r="E31" s="330"/>
      <c r="F31" s="467"/>
      <c r="G31" s="468"/>
      <c r="H31" s="300">
        <f>H32</f>
        <v>658.6</v>
      </c>
      <c r="I31" s="464"/>
      <c r="J31" s="473"/>
      <c r="K31" s="473"/>
    </row>
    <row r="32" spans="1:11" s="474" customFormat="1" ht="24" customHeight="1">
      <c r="A32" s="333" t="s">
        <v>16</v>
      </c>
      <c r="B32" s="328" t="s">
        <v>127</v>
      </c>
      <c r="C32" s="329" t="s">
        <v>120</v>
      </c>
      <c r="D32" s="316" t="s">
        <v>416</v>
      </c>
      <c r="E32" s="330">
        <v>610</v>
      </c>
      <c r="F32" s="467"/>
      <c r="G32" s="468"/>
      <c r="H32" s="300">
        <f>H33</f>
        <v>658.6</v>
      </c>
      <c r="I32" s="464"/>
      <c r="J32" s="473"/>
      <c r="K32" s="473"/>
    </row>
    <row r="33" spans="1:11" s="474" customFormat="1" ht="24" customHeight="1">
      <c r="A33" s="333" t="s">
        <v>159</v>
      </c>
      <c r="B33" s="328" t="s">
        <v>127</v>
      </c>
      <c r="C33" s="329" t="s">
        <v>120</v>
      </c>
      <c r="D33" s="316" t="s">
        <v>416</v>
      </c>
      <c r="E33" s="330">
        <v>610</v>
      </c>
      <c r="F33" s="467" t="s">
        <v>146</v>
      </c>
      <c r="G33" s="468" t="s">
        <v>124</v>
      </c>
      <c r="H33" s="300">
        <f>'Пр.3 '!L428</f>
        <v>658.6</v>
      </c>
      <c r="I33" s="464"/>
      <c r="J33" s="473"/>
      <c r="K33" s="473"/>
    </row>
    <row r="34" spans="1:11" s="466" customFormat="1" ht="53.25" customHeight="1">
      <c r="A34" s="324" t="s">
        <v>15</v>
      </c>
      <c r="B34" s="313" t="s">
        <v>127</v>
      </c>
      <c r="C34" s="314" t="s">
        <v>121</v>
      </c>
      <c r="D34" s="312" t="s">
        <v>326</v>
      </c>
      <c r="E34" s="315"/>
      <c r="F34" s="471"/>
      <c r="G34" s="472"/>
      <c r="H34" s="291">
        <f>H35</f>
        <v>181.1</v>
      </c>
      <c r="I34" s="464"/>
      <c r="J34" s="465"/>
      <c r="K34" s="465"/>
    </row>
    <row r="35" spans="1:11" s="474" customFormat="1" ht="41.25" customHeight="1">
      <c r="A35" s="324" t="s">
        <v>323</v>
      </c>
      <c r="B35" s="313" t="s">
        <v>127</v>
      </c>
      <c r="C35" s="314" t="s">
        <v>121</v>
      </c>
      <c r="D35" s="312" t="s">
        <v>327</v>
      </c>
      <c r="E35" s="315"/>
      <c r="F35" s="471"/>
      <c r="G35" s="472"/>
      <c r="H35" s="291">
        <f>H36+H39</f>
        <v>181.1</v>
      </c>
      <c r="I35" s="464"/>
      <c r="J35" s="473"/>
      <c r="K35" s="473"/>
    </row>
    <row r="36" spans="1:11" s="474" customFormat="1" ht="53.25" customHeight="1">
      <c r="A36" s="378" t="s">
        <v>350</v>
      </c>
      <c r="B36" s="328" t="s">
        <v>127</v>
      </c>
      <c r="C36" s="329" t="s">
        <v>121</v>
      </c>
      <c r="D36" s="316" t="s">
        <v>351</v>
      </c>
      <c r="E36" s="330"/>
      <c r="F36" s="467"/>
      <c r="G36" s="468"/>
      <c r="H36" s="300">
        <f>H37</f>
        <v>81</v>
      </c>
      <c r="I36" s="464"/>
      <c r="J36" s="473"/>
      <c r="K36" s="473"/>
    </row>
    <row r="37" spans="1:11" s="474" customFormat="1" ht="24" customHeight="1">
      <c r="A37" s="333" t="s">
        <v>229</v>
      </c>
      <c r="B37" s="328" t="s">
        <v>127</v>
      </c>
      <c r="C37" s="329" t="s">
        <v>121</v>
      </c>
      <c r="D37" s="316" t="s">
        <v>351</v>
      </c>
      <c r="E37" s="330">
        <v>610</v>
      </c>
      <c r="F37" s="467"/>
      <c r="G37" s="468"/>
      <c r="H37" s="300">
        <f>H38</f>
        <v>81</v>
      </c>
      <c r="I37" s="464"/>
      <c r="J37" s="473"/>
      <c r="K37" s="473"/>
    </row>
    <row r="38" spans="1:11" s="474" customFormat="1" ht="15.75">
      <c r="A38" s="333" t="s">
        <v>159</v>
      </c>
      <c r="B38" s="467" t="s">
        <v>127</v>
      </c>
      <c r="C38" s="329" t="s">
        <v>121</v>
      </c>
      <c r="D38" s="316" t="s">
        <v>351</v>
      </c>
      <c r="E38" s="330">
        <v>610</v>
      </c>
      <c r="F38" s="467" t="s">
        <v>146</v>
      </c>
      <c r="G38" s="468" t="s">
        <v>124</v>
      </c>
      <c r="H38" s="300">
        <f>'Пр.3 '!L436</f>
        <v>81</v>
      </c>
      <c r="I38" s="464"/>
      <c r="J38" s="473"/>
      <c r="K38" s="473"/>
    </row>
    <row r="39" spans="1:11" s="474" customFormat="1" ht="61.5" customHeight="1">
      <c r="A39" s="333" t="s">
        <v>598</v>
      </c>
      <c r="B39" s="467" t="s">
        <v>127</v>
      </c>
      <c r="C39" s="329" t="s">
        <v>121</v>
      </c>
      <c r="D39" s="316" t="s">
        <v>597</v>
      </c>
      <c r="E39" s="330"/>
      <c r="F39" s="467"/>
      <c r="G39" s="468"/>
      <c r="H39" s="300">
        <f>H40</f>
        <v>100.1</v>
      </c>
      <c r="I39" s="464"/>
      <c r="J39" s="473"/>
      <c r="K39" s="473"/>
    </row>
    <row r="40" spans="1:11" s="474" customFormat="1" ht="15.75">
      <c r="A40" s="333" t="s">
        <v>229</v>
      </c>
      <c r="B40" s="467" t="s">
        <v>127</v>
      </c>
      <c r="C40" s="329" t="s">
        <v>121</v>
      </c>
      <c r="D40" s="316" t="s">
        <v>597</v>
      </c>
      <c r="E40" s="330">
        <v>610</v>
      </c>
      <c r="F40" s="467"/>
      <c r="G40" s="468"/>
      <c r="H40" s="300">
        <f>H41</f>
        <v>100.1</v>
      </c>
      <c r="I40" s="464"/>
      <c r="J40" s="473"/>
      <c r="K40" s="473"/>
    </row>
    <row r="41" spans="1:11" s="474" customFormat="1" ht="15.75">
      <c r="A41" s="333" t="s">
        <v>159</v>
      </c>
      <c r="B41" s="467" t="s">
        <v>127</v>
      </c>
      <c r="C41" s="329" t="s">
        <v>121</v>
      </c>
      <c r="D41" s="316" t="s">
        <v>597</v>
      </c>
      <c r="E41" s="330">
        <v>610</v>
      </c>
      <c r="F41" s="467" t="s">
        <v>146</v>
      </c>
      <c r="G41" s="468" t="s">
        <v>124</v>
      </c>
      <c r="H41" s="300">
        <f>'Пр.3 '!L438</f>
        <v>100.1</v>
      </c>
      <c r="I41" s="464"/>
      <c r="J41" s="473"/>
      <c r="K41" s="473"/>
    </row>
    <row r="42" spans="1:11" s="466" customFormat="1" ht="139.5" customHeight="1">
      <c r="A42" s="460" t="s">
        <v>553</v>
      </c>
      <c r="B42" s="371" t="s">
        <v>129</v>
      </c>
      <c r="C42" s="373" t="s">
        <v>180</v>
      </c>
      <c r="D42" s="372" t="s">
        <v>326</v>
      </c>
      <c r="E42" s="461"/>
      <c r="F42" s="462"/>
      <c r="G42" s="463"/>
      <c r="H42" s="375">
        <f>H43+H51</f>
        <v>0</v>
      </c>
      <c r="I42" s="464"/>
      <c r="J42" s="465"/>
      <c r="K42" s="465"/>
    </row>
    <row r="43" spans="1:11" s="474" customFormat="1" ht="42.75" customHeight="1">
      <c r="A43" s="334" t="s">
        <v>554</v>
      </c>
      <c r="B43" s="313" t="s">
        <v>129</v>
      </c>
      <c r="C43" s="314" t="s">
        <v>120</v>
      </c>
      <c r="D43" s="312" t="s">
        <v>326</v>
      </c>
      <c r="E43" s="315"/>
      <c r="F43" s="471"/>
      <c r="G43" s="472"/>
      <c r="H43" s="291">
        <f>H48</f>
        <v>0</v>
      </c>
      <c r="I43" s="464"/>
      <c r="J43" s="473"/>
      <c r="K43" s="473"/>
    </row>
    <row r="44" spans="1:11" s="474" customFormat="1" ht="82.5" customHeight="1" hidden="1">
      <c r="A44" s="333"/>
      <c r="B44" s="313"/>
      <c r="C44" s="314"/>
      <c r="D44" s="312"/>
      <c r="E44" s="315"/>
      <c r="F44" s="471"/>
      <c r="G44" s="472"/>
      <c r="H44" s="291"/>
      <c r="I44" s="464"/>
      <c r="J44" s="473"/>
      <c r="K44" s="473"/>
    </row>
    <row r="45" spans="1:11" s="466" customFormat="1" ht="42" customHeight="1" hidden="1">
      <c r="A45" s="333"/>
      <c r="B45" s="313"/>
      <c r="C45" s="314"/>
      <c r="D45" s="312"/>
      <c r="E45" s="315"/>
      <c r="F45" s="471"/>
      <c r="G45" s="472"/>
      <c r="H45" s="291"/>
      <c r="I45" s="464"/>
      <c r="J45" s="465"/>
      <c r="K45" s="465"/>
    </row>
    <row r="46" spans="1:11" s="466" customFormat="1" ht="18.75" customHeight="1" hidden="1">
      <c r="A46" s="478"/>
      <c r="B46" s="479"/>
      <c r="C46" s="480"/>
      <c r="D46" s="481"/>
      <c r="E46" s="482"/>
      <c r="F46" s="479"/>
      <c r="G46" s="483"/>
      <c r="H46" s="484"/>
      <c r="I46" s="464"/>
      <c r="J46" s="465"/>
      <c r="K46" s="465"/>
    </row>
    <row r="47" spans="1:11" s="466" customFormat="1" ht="15.75" hidden="1">
      <c r="A47" s="333"/>
      <c r="B47" s="471"/>
      <c r="C47" s="314"/>
      <c r="D47" s="312"/>
      <c r="E47" s="315"/>
      <c r="F47" s="471"/>
      <c r="G47" s="472"/>
      <c r="H47" s="291"/>
      <c r="I47" s="464"/>
      <c r="J47" s="465"/>
      <c r="K47" s="465"/>
    </row>
    <row r="48" spans="1:11" s="466" customFormat="1" ht="31.5">
      <c r="A48" s="320" t="s">
        <v>555</v>
      </c>
      <c r="B48" s="471" t="s">
        <v>129</v>
      </c>
      <c r="C48" s="314" t="s">
        <v>120</v>
      </c>
      <c r="D48" s="312" t="s">
        <v>327</v>
      </c>
      <c r="E48" s="315"/>
      <c r="F48" s="471"/>
      <c r="G48" s="472"/>
      <c r="H48" s="291">
        <f>H49</f>
        <v>0</v>
      </c>
      <c r="I48" s="464"/>
      <c r="J48" s="465"/>
      <c r="K48" s="465"/>
    </row>
    <row r="49" spans="1:11" s="466" customFormat="1" ht="63">
      <c r="A49" s="293" t="s">
        <v>557</v>
      </c>
      <c r="B49" s="467" t="s">
        <v>129</v>
      </c>
      <c r="C49" s="329" t="s">
        <v>120</v>
      </c>
      <c r="D49" s="316" t="s">
        <v>558</v>
      </c>
      <c r="E49" s="330"/>
      <c r="F49" s="467"/>
      <c r="G49" s="468"/>
      <c r="H49" s="300">
        <f>H50</f>
        <v>0</v>
      </c>
      <c r="I49" s="464"/>
      <c r="J49" s="465"/>
      <c r="K49" s="465"/>
    </row>
    <row r="50" spans="1:11" s="466" customFormat="1" ht="31.5">
      <c r="A50" s="293" t="s">
        <v>225</v>
      </c>
      <c r="B50" s="467" t="s">
        <v>129</v>
      </c>
      <c r="C50" s="329" t="s">
        <v>120</v>
      </c>
      <c r="D50" s="316" t="s">
        <v>558</v>
      </c>
      <c r="E50" s="330">
        <v>240</v>
      </c>
      <c r="F50" s="467" t="s">
        <v>151</v>
      </c>
      <c r="G50" s="468" t="s">
        <v>127</v>
      </c>
      <c r="H50" s="300">
        <f>'Пр.3 '!L337</f>
        <v>0</v>
      </c>
      <c r="I50" s="464"/>
      <c r="J50" s="465"/>
      <c r="K50" s="465"/>
    </row>
    <row r="51" spans="1:11" s="466" customFormat="1" ht="31.5">
      <c r="A51" s="320" t="s">
        <v>556</v>
      </c>
      <c r="B51" s="471" t="s">
        <v>129</v>
      </c>
      <c r="C51" s="314" t="s">
        <v>121</v>
      </c>
      <c r="D51" s="312" t="s">
        <v>326</v>
      </c>
      <c r="E51" s="315"/>
      <c r="F51" s="471"/>
      <c r="G51" s="472"/>
      <c r="H51" s="291">
        <f>H52</f>
        <v>0</v>
      </c>
      <c r="I51" s="464"/>
      <c r="J51" s="465"/>
      <c r="K51" s="465"/>
    </row>
    <row r="52" spans="1:11" s="466" customFormat="1" ht="31.5">
      <c r="A52" s="320" t="s">
        <v>559</v>
      </c>
      <c r="B52" s="471" t="s">
        <v>129</v>
      </c>
      <c r="C52" s="314" t="s">
        <v>121</v>
      </c>
      <c r="D52" s="312" t="s">
        <v>561</v>
      </c>
      <c r="E52" s="315"/>
      <c r="F52" s="471"/>
      <c r="G52" s="472"/>
      <c r="H52" s="291">
        <f>H53</f>
        <v>0</v>
      </c>
      <c r="I52" s="464"/>
      <c r="J52" s="465"/>
      <c r="K52" s="465"/>
    </row>
    <row r="53" spans="1:11" s="466" customFormat="1" ht="67.5" customHeight="1">
      <c r="A53" s="293" t="s">
        <v>557</v>
      </c>
      <c r="B53" s="467" t="s">
        <v>129</v>
      </c>
      <c r="C53" s="329" t="s">
        <v>121</v>
      </c>
      <c r="D53" s="316" t="s">
        <v>560</v>
      </c>
      <c r="E53" s="330"/>
      <c r="F53" s="467"/>
      <c r="G53" s="468"/>
      <c r="H53" s="300">
        <f>H54</f>
        <v>0</v>
      </c>
      <c r="I53" s="464"/>
      <c r="J53" s="465"/>
      <c r="K53" s="465"/>
    </row>
    <row r="54" spans="1:11" s="466" customFormat="1" ht="31.5">
      <c r="A54" s="293" t="s">
        <v>225</v>
      </c>
      <c r="B54" s="467" t="s">
        <v>129</v>
      </c>
      <c r="C54" s="329" t="s">
        <v>121</v>
      </c>
      <c r="D54" s="316" t="s">
        <v>560</v>
      </c>
      <c r="E54" s="330">
        <v>240</v>
      </c>
      <c r="F54" s="467" t="s">
        <v>151</v>
      </c>
      <c r="G54" s="468" t="s">
        <v>127</v>
      </c>
      <c r="H54" s="300">
        <f>'Пр.3 '!L341</f>
        <v>0</v>
      </c>
      <c r="I54" s="464"/>
      <c r="J54" s="465"/>
      <c r="K54" s="465"/>
    </row>
    <row r="55" spans="1:26" s="466" customFormat="1" ht="70.5" customHeight="1">
      <c r="A55" s="460" t="s">
        <v>339</v>
      </c>
      <c r="B55" s="371" t="s">
        <v>151</v>
      </c>
      <c r="C55" s="373" t="s">
        <v>180</v>
      </c>
      <c r="D55" s="372" t="s">
        <v>326</v>
      </c>
      <c r="E55" s="485"/>
      <c r="F55" s="476"/>
      <c r="G55" s="477"/>
      <c r="H55" s="375">
        <f>H60+H65</f>
        <v>118</v>
      </c>
      <c r="I55" s="464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</row>
    <row r="56" spans="1:26" s="466" customFormat="1" ht="21" customHeight="1">
      <c r="A56" s="324" t="s">
        <v>340</v>
      </c>
      <c r="B56" s="313" t="s">
        <v>151</v>
      </c>
      <c r="C56" s="314" t="s">
        <v>120</v>
      </c>
      <c r="D56" s="312" t="s">
        <v>326</v>
      </c>
      <c r="E56" s="315"/>
      <c r="F56" s="471"/>
      <c r="G56" s="472"/>
      <c r="H56" s="291">
        <f>H57</f>
        <v>112.5</v>
      </c>
      <c r="I56" s="464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</row>
    <row r="57" spans="1:26" s="466" customFormat="1" ht="39.75" customHeight="1">
      <c r="A57" s="376" t="s">
        <v>341</v>
      </c>
      <c r="B57" s="313" t="s">
        <v>151</v>
      </c>
      <c r="C57" s="314" t="s">
        <v>120</v>
      </c>
      <c r="D57" s="312" t="s">
        <v>327</v>
      </c>
      <c r="E57" s="315"/>
      <c r="F57" s="471"/>
      <c r="G57" s="472"/>
      <c r="H57" s="291">
        <f>H58</f>
        <v>112.5</v>
      </c>
      <c r="I57" s="464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</row>
    <row r="58" spans="1:26" s="466" customFormat="1" ht="15.75">
      <c r="A58" s="377" t="s">
        <v>373</v>
      </c>
      <c r="B58" s="328" t="s">
        <v>151</v>
      </c>
      <c r="C58" s="329" t="s">
        <v>120</v>
      </c>
      <c r="D58" s="316" t="s">
        <v>364</v>
      </c>
      <c r="E58" s="325"/>
      <c r="F58" s="467"/>
      <c r="G58" s="468"/>
      <c r="H58" s="300">
        <f>H60</f>
        <v>112.5</v>
      </c>
      <c r="I58" s="464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</row>
    <row r="59" spans="1:26" s="466" customFormat="1" ht="36" customHeight="1">
      <c r="A59" s="333" t="s">
        <v>225</v>
      </c>
      <c r="B59" s="328" t="s">
        <v>151</v>
      </c>
      <c r="C59" s="329" t="s">
        <v>120</v>
      </c>
      <c r="D59" s="316" t="s">
        <v>364</v>
      </c>
      <c r="E59" s="330">
        <v>240</v>
      </c>
      <c r="F59" s="467"/>
      <c r="G59" s="468"/>
      <c r="H59" s="300">
        <f>H60</f>
        <v>112.5</v>
      </c>
      <c r="I59" s="464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</row>
    <row r="60" spans="1:26" s="466" customFormat="1" ht="18.75" customHeight="1">
      <c r="A60" s="378" t="s">
        <v>148</v>
      </c>
      <c r="B60" s="328" t="s">
        <v>151</v>
      </c>
      <c r="C60" s="329" t="s">
        <v>120</v>
      </c>
      <c r="D60" s="316" t="s">
        <v>364</v>
      </c>
      <c r="E60" s="330">
        <v>240</v>
      </c>
      <c r="F60" s="467" t="s">
        <v>129</v>
      </c>
      <c r="G60" s="468" t="s">
        <v>149</v>
      </c>
      <c r="H60" s="300">
        <f>'Пр.3 '!L246</f>
        <v>112.5</v>
      </c>
      <c r="I60" s="464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</row>
    <row r="61" spans="1:26" s="474" customFormat="1" ht="40.5" customHeight="1">
      <c r="A61" s="324" t="s">
        <v>342</v>
      </c>
      <c r="B61" s="313" t="s">
        <v>151</v>
      </c>
      <c r="C61" s="314" t="s">
        <v>121</v>
      </c>
      <c r="D61" s="312" t="s">
        <v>326</v>
      </c>
      <c r="E61" s="315"/>
      <c r="F61" s="467"/>
      <c r="G61" s="468"/>
      <c r="H61" s="291">
        <f>H62</f>
        <v>5.5</v>
      </c>
      <c r="I61" s="464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</row>
    <row r="62" spans="1:26" s="474" customFormat="1" ht="40.5" customHeight="1">
      <c r="A62" s="376" t="s">
        <v>343</v>
      </c>
      <c r="B62" s="313" t="s">
        <v>151</v>
      </c>
      <c r="C62" s="314" t="s">
        <v>121</v>
      </c>
      <c r="D62" s="312" t="s">
        <v>327</v>
      </c>
      <c r="E62" s="315"/>
      <c r="F62" s="467"/>
      <c r="G62" s="468"/>
      <c r="H62" s="291">
        <f>H63</f>
        <v>5.5</v>
      </c>
      <c r="I62" s="464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</row>
    <row r="63" spans="1:26" s="466" customFormat="1" ht="39.75" customHeight="1">
      <c r="A63" s="377" t="s">
        <v>374</v>
      </c>
      <c r="B63" s="328" t="s">
        <v>151</v>
      </c>
      <c r="C63" s="329" t="s">
        <v>121</v>
      </c>
      <c r="D63" s="316" t="s">
        <v>361</v>
      </c>
      <c r="E63" s="325"/>
      <c r="F63" s="467"/>
      <c r="G63" s="468"/>
      <c r="H63" s="300">
        <f>H64</f>
        <v>5.5</v>
      </c>
      <c r="I63" s="464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</row>
    <row r="64" spans="1:26" s="474" customFormat="1" ht="41.25" customHeight="1">
      <c r="A64" s="333" t="s">
        <v>225</v>
      </c>
      <c r="B64" s="328" t="s">
        <v>151</v>
      </c>
      <c r="C64" s="329" t="s">
        <v>121</v>
      </c>
      <c r="D64" s="316" t="s">
        <v>361</v>
      </c>
      <c r="E64" s="330">
        <v>240</v>
      </c>
      <c r="F64" s="467"/>
      <c r="G64" s="468"/>
      <c r="H64" s="300">
        <f>H65</f>
        <v>5.5</v>
      </c>
      <c r="I64" s="464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</row>
    <row r="65" spans="1:26" s="474" customFormat="1" ht="24" customHeight="1">
      <c r="A65" s="378" t="s">
        <v>148</v>
      </c>
      <c r="B65" s="328" t="s">
        <v>151</v>
      </c>
      <c r="C65" s="329" t="s">
        <v>121</v>
      </c>
      <c r="D65" s="316" t="s">
        <v>361</v>
      </c>
      <c r="E65" s="330">
        <v>240</v>
      </c>
      <c r="F65" s="467" t="s">
        <v>129</v>
      </c>
      <c r="G65" s="468" t="s">
        <v>149</v>
      </c>
      <c r="H65" s="300">
        <f>'Пр.3 '!L257</f>
        <v>5.5</v>
      </c>
      <c r="I65" s="464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</row>
    <row r="66" spans="1:26" s="474" customFormat="1" ht="79.5" customHeight="1">
      <c r="A66" s="460" t="s">
        <v>329</v>
      </c>
      <c r="B66" s="371" t="s">
        <v>131</v>
      </c>
      <c r="C66" s="373" t="s">
        <v>180</v>
      </c>
      <c r="D66" s="372" t="s">
        <v>326</v>
      </c>
      <c r="E66" s="485"/>
      <c r="F66" s="462"/>
      <c r="G66" s="463"/>
      <c r="H66" s="375">
        <f>H67+H75+H89</f>
        <v>2631.9</v>
      </c>
      <c r="I66" s="464"/>
      <c r="J66" s="473"/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</row>
    <row r="67" spans="1:11" s="486" customFormat="1" ht="86.25" customHeight="1">
      <c r="A67" s="324" t="s">
        <v>423</v>
      </c>
      <c r="B67" s="313" t="s">
        <v>131</v>
      </c>
      <c r="C67" s="314" t="s">
        <v>120</v>
      </c>
      <c r="D67" s="312" t="s">
        <v>326</v>
      </c>
      <c r="E67" s="315"/>
      <c r="F67" s="471"/>
      <c r="G67" s="472"/>
      <c r="H67" s="291">
        <f>H68</f>
        <v>789.5</v>
      </c>
      <c r="I67" s="464"/>
      <c r="J67" s="464"/>
      <c r="K67" s="464"/>
    </row>
    <row r="68" spans="1:11" s="486" customFormat="1" ht="49.5" customHeight="1">
      <c r="A68" s="324" t="s">
        <v>358</v>
      </c>
      <c r="B68" s="313" t="s">
        <v>131</v>
      </c>
      <c r="C68" s="314" t="s">
        <v>120</v>
      </c>
      <c r="D68" s="312" t="s">
        <v>327</v>
      </c>
      <c r="E68" s="315"/>
      <c r="F68" s="471"/>
      <c r="G68" s="472"/>
      <c r="H68" s="291">
        <f>H69+H72</f>
        <v>789.5</v>
      </c>
      <c r="I68" s="464"/>
      <c r="J68" s="464"/>
      <c r="K68" s="464"/>
    </row>
    <row r="69" spans="1:11" s="486" customFormat="1" ht="81.75" customHeight="1">
      <c r="A69" s="378" t="s">
        <v>467</v>
      </c>
      <c r="B69" s="328" t="s">
        <v>131</v>
      </c>
      <c r="C69" s="329" t="s">
        <v>120</v>
      </c>
      <c r="D69" s="316" t="s">
        <v>468</v>
      </c>
      <c r="E69" s="330"/>
      <c r="F69" s="467"/>
      <c r="G69" s="468"/>
      <c r="H69" s="300">
        <f>H70</f>
        <v>71.8</v>
      </c>
      <c r="I69" s="464"/>
      <c r="J69" s="464"/>
      <c r="K69" s="464"/>
    </row>
    <row r="70" spans="1:11" s="486" customFormat="1" ht="39.75" customHeight="1">
      <c r="A70" s="378" t="s">
        <v>225</v>
      </c>
      <c r="B70" s="328" t="s">
        <v>131</v>
      </c>
      <c r="C70" s="329" t="s">
        <v>120</v>
      </c>
      <c r="D70" s="316" t="s">
        <v>468</v>
      </c>
      <c r="E70" s="330">
        <v>240</v>
      </c>
      <c r="F70" s="467"/>
      <c r="G70" s="468"/>
      <c r="H70" s="300">
        <f>H71</f>
        <v>71.8</v>
      </c>
      <c r="I70" s="464"/>
      <c r="J70" s="464"/>
      <c r="K70" s="464"/>
    </row>
    <row r="71" spans="1:11" s="486" customFormat="1" ht="21" customHeight="1">
      <c r="A71" s="333" t="s">
        <v>155</v>
      </c>
      <c r="B71" s="328" t="s">
        <v>131</v>
      </c>
      <c r="C71" s="329" t="s">
        <v>120</v>
      </c>
      <c r="D71" s="316" t="s">
        <v>468</v>
      </c>
      <c r="E71" s="330">
        <v>240</v>
      </c>
      <c r="F71" s="467" t="s">
        <v>151</v>
      </c>
      <c r="G71" s="468" t="s">
        <v>127</v>
      </c>
      <c r="H71" s="300">
        <f>'Пр.3 '!L348</f>
        <v>71.8</v>
      </c>
      <c r="I71" s="464"/>
      <c r="J71" s="464"/>
      <c r="K71" s="464"/>
    </row>
    <row r="72" spans="1:11" s="486" customFormat="1" ht="93.75" customHeight="1">
      <c r="A72" s="333" t="s">
        <v>467</v>
      </c>
      <c r="B72" s="328" t="s">
        <v>131</v>
      </c>
      <c r="C72" s="329" t="s">
        <v>120</v>
      </c>
      <c r="D72" s="316" t="s">
        <v>469</v>
      </c>
      <c r="E72" s="330"/>
      <c r="F72" s="467"/>
      <c r="G72" s="468"/>
      <c r="H72" s="300">
        <f>H73</f>
        <v>717.7</v>
      </c>
      <c r="I72" s="464"/>
      <c r="J72" s="464"/>
      <c r="K72" s="464"/>
    </row>
    <row r="73" spans="1:11" s="486" customFormat="1" ht="48.75" customHeight="1">
      <c r="A73" s="333" t="s">
        <v>225</v>
      </c>
      <c r="B73" s="328" t="s">
        <v>131</v>
      </c>
      <c r="C73" s="329" t="s">
        <v>120</v>
      </c>
      <c r="D73" s="316" t="s">
        <v>469</v>
      </c>
      <c r="E73" s="330">
        <v>240</v>
      </c>
      <c r="F73" s="467"/>
      <c r="G73" s="468"/>
      <c r="H73" s="300">
        <f>H74</f>
        <v>717.7</v>
      </c>
      <c r="I73" s="464"/>
      <c r="J73" s="464"/>
      <c r="K73" s="464"/>
    </row>
    <row r="74" spans="1:11" s="486" customFormat="1" ht="21" customHeight="1">
      <c r="A74" s="333" t="s">
        <v>155</v>
      </c>
      <c r="B74" s="328" t="s">
        <v>131</v>
      </c>
      <c r="C74" s="329" t="s">
        <v>120</v>
      </c>
      <c r="D74" s="316" t="s">
        <v>469</v>
      </c>
      <c r="E74" s="330">
        <v>240</v>
      </c>
      <c r="F74" s="467" t="s">
        <v>151</v>
      </c>
      <c r="G74" s="468" t="s">
        <v>127</v>
      </c>
      <c r="H74" s="300">
        <f>'Пр.3 '!L350</f>
        <v>717.7</v>
      </c>
      <c r="I74" s="464"/>
      <c r="J74" s="464"/>
      <c r="K74" s="464"/>
    </row>
    <row r="75" spans="1:11" s="486" customFormat="1" ht="90" customHeight="1">
      <c r="A75" s="324" t="s">
        <v>330</v>
      </c>
      <c r="B75" s="313" t="s">
        <v>131</v>
      </c>
      <c r="C75" s="314" t="s">
        <v>121</v>
      </c>
      <c r="D75" s="312" t="s">
        <v>326</v>
      </c>
      <c r="E75" s="315"/>
      <c r="F75" s="471"/>
      <c r="G75" s="472"/>
      <c r="H75" s="291">
        <f>H76</f>
        <v>1178.2</v>
      </c>
      <c r="I75" s="464"/>
      <c r="J75" s="464"/>
      <c r="K75" s="464"/>
    </row>
    <row r="76" spans="1:11" s="486" customFormat="1" ht="45.75" customHeight="1">
      <c r="A76" s="324" t="s">
        <v>475</v>
      </c>
      <c r="B76" s="313" t="s">
        <v>131</v>
      </c>
      <c r="C76" s="314" t="s">
        <v>121</v>
      </c>
      <c r="D76" s="312" t="s">
        <v>327</v>
      </c>
      <c r="E76" s="315"/>
      <c r="F76" s="471"/>
      <c r="G76" s="472"/>
      <c r="H76" s="291">
        <f>H77+H80+H86+H83</f>
        <v>1178.2</v>
      </c>
      <c r="I76" s="464"/>
      <c r="J76" s="464"/>
      <c r="K76" s="464"/>
    </row>
    <row r="77" spans="1:11" s="486" customFormat="1" ht="91.5" customHeight="1" hidden="1">
      <c r="A77" s="378" t="s">
        <v>499</v>
      </c>
      <c r="B77" s="328" t="s">
        <v>131</v>
      </c>
      <c r="C77" s="329" t="s">
        <v>121</v>
      </c>
      <c r="D77" s="316" t="s">
        <v>466</v>
      </c>
      <c r="E77" s="330"/>
      <c r="F77" s="467"/>
      <c r="G77" s="468"/>
      <c r="H77" s="300">
        <f>H78</f>
        <v>0</v>
      </c>
      <c r="I77" s="464"/>
      <c r="J77" s="464"/>
      <c r="K77" s="464"/>
    </row>
    <row r="78" spans="1:11" s="486" customFormat="1" ht="43.5" customHeight="1" hidden="1">
      <c r="A78" s="378" t="s">
        <v>225</v>
      </c>
      <c r="B78" s="328" t="s">
        <v>131</v>
      </c>
      <c r="C78" s="329" t="s">
        <v>121</v>
      </c>
      <c r="D78" s="316" t="s">
        <v>466</v>
      </c>
      <c r="E78" s="330">
        <v>240</v>
      </c>
      <c r="F78" s="467"/>
      <c r="G78" s="468"/>
      <c r="H78" s="300">
        <f>H79</f>
        <v>0</v>
      </c>
      <c r="I78" s="464"/>
      <c r="J78" s="464"/>
      <c r="K78" s="464"/>
    </row>
    <row r="79" spans="1:11" s="486" customFormat="1" ht="23.25" customHeight="1" hidden="1">
      <c r="A79" s="333" t="s">
        <v>155</v>
      </c>
      <c r="B79" s="328" t="s">
        <v>131</v>
      </c>
      <c r="C79" s="329" t="s">
        <v>121</v>
      </c>
      <c r="D79" s="316" t="s">
        <v>466</v>
      </c>
      <c r="E79" s="330">
        <v>240</v>
      </c>
      <c r="F79" s="467" t="s">
        <v>151</v>
      </c>
      <c r="G79" s="468" t="s">
        <v>127</v>
      </c>
      <c r="H79" s="300">
        <f>'Пр.3 '!L356</f>
        <v>0</v>
      </c>
      <c r="I79" s="464"/>
      <c r="J79" s="464"/>
      <c r="K79" s="464"/>
    </row>
    <row r="80" spans="1:11" s="486" customFormat="1" ht="141.75" customHeight="1" hidden="1">
      <c r="A80" s="334" t="s">
        <v>499</v>
      </c>
      <c r="B80" s="313" t="s">
        <v>131</v>
      </c>
      <c r="C80" s="314" t="s">
        <v>121</v>
      </c>
      <c r="D80" s="312" t="s">
        <v>465</v>
      </c>
      <c r="E80" s="315"/>
      <c r="F80" s="471"/>
      <c r="G80" s="472"/>
      <c r="H80" s="291">
        <f>H81</f>
        <v>0</v>
      </c>
      <c r="I80" s="464"/>
      <c r="J80" s="464"/>
      <c r="K80" s="464"/>
    </row>
    <row r="81" spans="1:11" s="486" customFormat="1" ht="62.25" customHeight="1" hidden="1">
      <c r="A81" s="333" t="s">
        <v>225</v>
      </c>
      <c r="B81" s="328" t="s">
        <v>131</v>
      </c>
      <c r="C81" s="329" t="s">
        <v>121</v>
      </c>
      <c r="D81" s="316" t="s">
        <v>465</v>
      </c>
      <c r="E81" s="330">
        <v>240</v>
      </c>
      <c r="F81" s="467"/>
      <c r="G81" s="468"/>
      <c r="H81" s="300">
        <f>H82</f>
        <v>0</v>
      </c>
      <c r="I81" s="464"/>
      <c r="J81" s="464"/>
      <c r="K81" s="464"/>
    </row>
    <row r="82" spans="1:11" s="486" customFormat="1" ht="23.25" customHeight="1" hidden="1">
      <c r="A82" s="333" t="s">
        <v>155</v>
      </c>
      <c r="B82" s="328" t="s">
        <v>131</v>
      </c>
      <c r="C82" s="329" t="s">
        <v>121</v>
      </c>
      <c r="D82" s="316" t="s">
        <v>465</v>
      </c>
      <c r="E82" s="330">
        <v>240</v>
      </c>
      <c r="F82" s="467" t="s">
        <v>151</v>
      </c>
      <c r="G82" s="468" t="s">
        <v>127</v>
      </c>
      <c r="H82" s="300">
        <v>0</v>
      </c>
      <c r="I82" s="464"/>
      <c r="J82" s="464"/>
      <c r="K82" s="464"/>
    </row>
    <row r="83" spans="1:11" s="486" customFormat="1" ht="109.5" customHeight="1">
      <c r="A83" s="333" t="s">
        <v>593</v>
      </c>
      <c r="B83" s="328" t="s">
        <v>131</v>
      </c>
      <c r="C83" s="329" t="s">
        <v>121</v>
      </c>
      <c r="D83" s="316" t="s">
        <v>601</v>
      </c>
      <c r="E83" s="330"/>
      <c r="F83" s="467"/>
      <c r="G83" s="468"/>
      <c r="H83" s="300">
        <f>H84</f>
        <v>1064</v>
      </c>
      <c r="I83" s="464"/>
      <c r="J83" s="464"/>
      <c r="K83" s="464"/>
    </row>
    <row r="84" spans="1:11" s="486" customFormat="1" ht="44.25" customHeight="1">
      <c r="A84" s="333" t="s">
        <v>225</v>
      </c>
      <c r="B84" s="328" t="s">
        <v>131</v>
      </c>
      <c r="C84" s="329" t="s">
        <v>121</v>
      </c>
      <c r="D84" s="316" t="s">
        <v>601</v>
      </c>
      <c r="E84" s="330">
        <v>240</v>
      </c>
      <c r="F84" s="467"/>
      <c r="G84" s="468"/>
      <c r="H84" s="300">
        <f>H85</f>
        <v>1064</v>
      </c>
      <c r="I84" s="464"/>
      <c r="J84" s="464"/>
      <c r="K84" s="464"/>
    </row>
    <row r="85" spans="1:11" s="486" customFormat="1" ht="23.25" customHeight="1">
      <c r="A85" s="333" t="s">
        <v>155</v>
      </c>
      <c r="B85" s="328" t="s">
        <v>131</v>
      </c>
      <c r="C85" s="329" t="s">
        <v>121</v>
      </c>
      <c r="D85" s="316" t="s">
        <v>601</v>
      </c>
      <c r="E85" s="330">
        <v>240</v>
      </c>
      <c r="F85" s="467" t="s">
        <v>151</v>
      </c>
      <c r="G85" s="468" t="s">
        <v>127</v>
      </c>
      <c r="H85" s="300">
        <f>'Пр.3 '!L364</f>
        <v>1064</v>
      </c>
      <c r="I85" s="464"/>
      <c r="J85" s="464"/>
      <c r="K85" s="464"/>
    </row>
    <row r="86" spans="1:11" s="486" customFormat="1" ht="99" customHeight="1">
      <c r="A86" s="333" t="s">
        <v>593</v>
      </c>
      <c r="B86" s="328" t="s">
        <v>131</v>
      </c>
      <c r="C86" s="329" t="s">
        <v>121</v>
      </c>
      <c r="D86" s="316" t="s">
        <v>592</v>
      </c>
      <c r="E86" s="330"/>
      <c r="F86" s="467"/>
      <c r="G86" s="468"/>
      <c r="H86" s="300">
        <f>H87</f>
        <v>114.2</v>
      </c>
      <c r="I86" s="464"/>
      <c r="J86" s="464"/>
      <c r="K86" s="464"/>
    </row>
    <row r="87" spans="1:11" s="486" customFormat="1" ht="42" customHeight="1">
      <c r="A87" s="333" t="s">
        <v>225</v>
      </c>
      <c r="B87" s="328" t="s">
        <v>131</v>
      </c>
      <c r="C87" s="329" t="s">
        <v>121</v>
      </c>
      <c r="D87" s="316" t="s">
        <v>592</v>
      </c>
      <c r="E87" s="330">
        <v>240</v>
      </c>
      <c r="F87" s="467"/>
      <c r="G87" s="468"/>
      <c r="H87" s="300">
        <f>H88</f>
        <v>114.2</v>
      </c>
      <c r="I87" s="464"/>
      <c r="J87" s="464"/>
      <c r="K87" s="464"/>
    </row>
    <row r="88" spans="1:11" s="486" customFormat="1" ht="23.25" customHeight="1">
      <c r="A88" s="333" t="s">
        <v>155</v>
      </c>
      <c r="B88" s="328" t="s">
        <v>131</v>
      </c>
      <c r="C88" s="329" t="s">
        <v>121</v>
      </c>
      <c r="D88" s="316" t="s">
        <v>592</v>
      </c>
      <c r="E88" s="330">
        <v>240</v>
      </c>
      <c r="F88" s="467" t="s">
        <v>151</v>
      </c>
      <c r="G88" s="468" t="s">
        <v>127</v>
      </c>
      <c r="H88" s="300">
        <f>'Пр.3 '!L362</f>
        <v>114.2</v>
      </c>
      <c r="I88" s="464"/>
      <c r="J88" s="464"/>
      <c r="K88" s="464"/>
    </row>
    <row r="89" spans="1:11" s="466" customFormat="1" ht="75" customHeight="1">
      <c r="A89" s="324" t="s">
        <v>331</v>
      </c>
      <c r="B89" s="313" t="s">
        <v>131</v>
      </c>
      <c r="C89" s="314" t="s">
        <v>122</v>
      </c>
      <c r="D89" s="312" t="s">
        <v>326</v>
      </c>
      <c r="E89" s="367"/>
      <c r="F89" s="471"/>
      <c r="G89" s="472"/>
      <c r="H89" s="291">
        <f>H90</f>
        <v>664.2</v>
      </c>
      <c r="I89" s="464"/>
      <c r="J89" s="465"/>
      <c r="K89" s="465"/>
    </row>
    <row r="90" spans="1:11" s="466" customFormat="1" ht="33.75" customHeight="1">
      <c r="A90" s="324" t="s">
        <v>332</v>
      </c>
      <c r="B90" s="313" t="s">
        <v>131</v>
      </c>
      <c r="C90" s="314" t="s">
        <v>122</v>
      </c>
      <c r="D90" s="312" t="s">
        <v>327</v>
      </c>
      <c r="E90" s="367"/>
      <c r="F90" s="471"/>
      <c r="G90" s="472"/>
      <c r="H90" s="291">
        <f>H91</f>
        <v>664.2</v>
      </c>
      <c r="I90" s="464"/>
      <c r="J90" s="465"/>
      <c r="K90" s="465"/>
    </row>
    <row r="91" spans="1:11" s="474" customFormat="1" ht="60.75" customHeight="1">
      <c r="A91" s="378" t="s">
        <v>360</v>
      </c>
      <c r="B91" s="328" t="s">
        <v>131</v>
      </c>
      <c r="C91" s="329" t="s">
        <v>122</v>
      </c>
      <c r="D91" s="316" t="s">
        <v>362</v>
      </c>
      <c r="E91" s="325"/>
      <c r="F91" s="467"/>
      <c r="G91" s="468"/>
      <c r="H91" s="300">
        <f>H92</f>
        <v>664.2</v>
      </c>
      <c r="I91" s="464"/>
      <c r="J91" s="473"/>
      <c r="K91" s="473"/>
    </row>
    <row r="92" spans="1:11" s="474" customFormat="1" ht="40.5" customHeight="1">
      <c r="A92" s="333" t="s">
        <v>225</v>
      </c>
      <c r="B92" s="328" t="s">
        <v>131</v>
      </c>
      <c r="C92" s="329" t="s">
        <v>122</v>
      </c>
      <c r="D92" s="316" t="s">
        <v>362</v>
      </c>
      <c r="E92" s="330">
        <v>240</v>
      </c>
      <c r="F92" s="467"/>
      <c r="G92" s="468"/>
      <c r="H92" s="300">
        <f>H93</f>
        <v>664.2</v>
      </c>
      <c r="I92" s="464"/>
      <c r="J92" s="473"/>
      <c r="K92" s="473"/>
    </row>
    <row r="93" spans="1:11" s="474" customFormat="1" ht="15.75">
      <c r="A93" s="333" t="s">
        <v>155</v>
      </c>
      <c r="B93" s="328" t="s">
        <v>131</v>
      </c>
      <c r="C93" s="329" t="s">
        <v>122</v>
      </c>
      <c r="D93" s="316" t="s">
        <v>362</v>
      </c>
      <c r="E93" s="330">
        <v>240</v>
      </c>
      <c r="F93" s="467" t="s">
        <v>151</v>
      </c>
      <c r="G93" s="468" t="s">
        <v>127</v>
      </c>
      <c r="H93" s="300">
        <f>'Пр.3 '!L368</f>
        <v>664.2</v>
      </c>
      <c r="I93" s="464"/>
      <c r="J93" s="473"/>
      <c r="K93" s="473"/>
    </row>
    <row r="94" spans="1:11" s="466" customFormat="1" ht="95.25" customHeight="1">
      <c r="A94" s="460" t="s">
        <v>425</v>
      </c>
      <c r="B94" s="371" t="s">
        <v>133</v>
      </c>
      <c r="C94" s="373" t="s">
        <v>180</v>
      </c>
      <c r="D94" s="372" t="s">
        <v>326</v>
      </c>
      <c r="E94" s="475"/>
      <c r="F94" s="476"/>
      <c r="G94" s="477"/>
      <c r="H94" s="375">
        <f>H95+H104</f>
        <v>0</v>
      </c>
      <c r="I94" s="464"/>
      <c r="J94" s="465"/>
      <c r="K94" s="465"/>
    </row>
    <row r="95" spans="1:11" s="466" customFormat="1" ht="75.75" customHeight="1">
      <c r="A95" s="324" t="s">
        <v>562</v>
      </c>
      <c r="B95" s="313" t="s">
        <v>133</v>
      </c>
      <c r="C95" s="314" t="s">
        <v>120</v>
      </c>
      <c r="D95" s="312" t="s">
        <v>326</v>
      </c>
      <c r="E95" s="315"/>
      <c r="F95" s="471"/>
      <c r="G95" s="472"/>
      <c r="H95" s="291">
        <f>H96</f>
        <v>0</v>
      </c>
      <c r="I95" s="464"/>
      <c r="J95" s="465"/>
      <c r="K95" s="465"/>
    </row>
    <row r="96" spans="1:11" s="474" customFormat="1" ht="31.5" customHeight="1">
      <c r="A96" s="334" t="s">
        <v>424</v>
      </c>
      <c r="B96" s="313" t="s">
        <v>133</v>
      </c>
      <c r="C96" s="314" t="s">
        <v>120</v>
      </c>
      <c r="D96" s="312" t="s">
        <v>327</v>
      </c>
      <c r="E96" s="315"/>
      <c r="F96" s="471"/>
      <c r="G96" s="472"/>
      <c r="H96" s="291">
        <f>H100+H97</f>
        <v>0</v>
      </c>
      <c r="I96" s="464"/>
      <c r="J96" s="473"/>
      <c r="K96" s="473"/>
    </row>
    <row r="97" spans="1:11" s="474" customFormat="1" ht="47.25" customHeight="1" hidden="1">
      <c r="A97" s="333" t="s">
        <v>491</v>
      </c>
      <c r="B97" s="328" t="s">
        <v>133</v>
      </c>
      <c r="C97" s="329" t="s">
        <v>120</v>
      </c>
      <c r="D97" s="316" t="s">
        <v>503</v>
      </c>
      <c r="E97" s="330"/>
      <c r="F97" s="467"/>
      <c r="G97" s="468"/>
      <c r="H97" s="300">
        <f>H98</f>
        <v>0</v>
      </c>
      <c r="I97" s="464"/>
      <c r="J97" s="473"/>
      <c r="K97" s="473"/>
    </row>
    <row r="98" spans="1:11" s="474" customFormat="1" ht="41.25" customHeight="1" hidden="1">
      <c r="A98" s="333" t="s">
        <v>228</v>
      </c>
      <c r="B98" s="328" t="s">
        <v>133</v>
      </c>
      <c r="C98" s="329" t="s">
        <v>120</v>
      </c>
      <c r="D98" s="316" t="s">
        <v>503</v>
      </c>
      <c r="E98" s="330">
        <v>320</v>
      </c>
      <c r="F98" s="467"/>
      <c r="G98" s="468"/>
      <c r="H98" s="300">
        <f>H99</f>
        <v>0</v>
      </c>
      <c r="I98" s="464"/>
      <c r="J98" s="473"/>
      <c r="K98" s="473"/>
    </row>
    <row r="99" spans="1:11" s="474" customFormat="1" ht="41.25" customHeight="1" hidden="1">
      <c r="A99" s="333" t="s">
        <v>437</v>
      </c>
      <c r="B99" s="328" t="s">
        <v>133</v>
      </c>
      <c r="C99" s="329" t="s">
        <v>120</v>
      </c>
      <c r="D99" s="316" t="s">
        <v>503</v>
      </c>
      <c r="E99" s="330">
        <v>320</v>
      </c>
      <c r="F99" s="467" t="s">
        <v>141</v>
      </c>
      <c r="G99" s="468" t="s">
        <v>127</v>
      </c>
      <c r="H99" s="300">
        <v>0</v>
      </c>
      <c r="I99" s="464"/>
      <c r="J99" s="473"/>
      <c r="K99" s="473"/>
    </row>
    <row r="100" spans="1:11" s="466" customFormat="1" ht="54" customHeight="1">
      <c r="A100" s="333" t="s">
        <v>491</v>
      </c>
      <c r="B100" s="328" t="s">
        <v>133</v>
      </c>
      <c r="C100" s="329" t="s">
        <v>120</v>
      </c>
      <c r="D100" s="316" t="s">
        <v>451</v>
      </c>
      <c r="E100" s="330"/>
      <c r="F100" s="467"/>
      <c r="G100" s="468"/>
      <c r="H100" s="300">
        <f>H101</f>
        <v>0</v>
      </c>
      <c r="I100" s="464"/>
      <c r="J100" s="465"/>
      <c r="K100" s="465"/>
    </row>
    <row r="101" spans="1:11" s="466" customFormat="1" ht="36.75" customHeight="1">
      <c r="A101" s="333" t="s">
        <v>228</v>
      </c>
      <c r="B101" s="328" t="s">
        <v>133</v>
      </c>
      <c r="C101" s="329" t="s">
        <v>120</v>
      </c>
      <c r="D101" s="316" t="s">
        <v>451</v>
      </c>
      <c r="E101" s="330">
        <v>320</v>
      </c>
      <c r="F101" s="467"/>
      <c r="G101" s="468"/>
      <c r="H101" s="300">
        <f>H103</f>
        <v>0</v>
      </c>
      <c r="I101" s="464"/>
      <c r="J101" s="465"/>
      <c r="K101" s="465"/>
    </row>
    <row r="102" spans="4:11" s="466" customFormat="1" ht="18.75" customHeight="1" hidden="1">
      <c r="D102" s="486"/>
      <c r="F102" s="1"/>
      <c r="G102" s="1"/>
      <c r="I102" s="464"/>
      <c r="J102" s="465"/>
      <c r="K102" s="465"/>
    </row>
    <row r="103" spans="1:11" s="466" customFormat="1" ht="15.75">
      <c r="A103" s="333" t="s">
        <v>437</v>
      </c>
      <c r="B103" s="328" t="s">
        <v>133</v>
      </c>
      <c r="C103" s="329" t="s">
        <v>120</v>
      </c>
      <c r="D103" s="316" t="s">
        <v>451</v>
      </c>
      <c r="E103" s="330">
        <v>320</v>
      </c>
      <c r="F103" s="467" t="s">
        <v>141</v>
      </c>
      <c r="G103" s="468" t="s">
        <v>127</v>
      </c>
      <c r="H103" s="300">
        <f>'Пр.3 '!L474</f>
        <v>0</v>
      </c>
      <c r="I103" s="464"/>
      <c r="J103" s="465"/>
      <c r="K103" s="465"/>
    </row>
    <row r="104" spans="1:11" s="466" customFormat="1" ht="78.75" customHeight="1">
      <c r="A104" s="334" t="s">
        <v>563</v>
      </c>
      <c r="B104" s="313" t="s">
        <v>133</v>
      </c>
      <c r="C104" s="314" t="s">
        <v>121</v>
      </c>
      <c r="D104" s="312" t="s">
        <v>326</v>
      </c>
      <c r="E104" s="315"/>
      <c r="F104" s="467"/>
      <c r="G104" s="468"/>
      <c r="H104" s="291">
        <f>H105</f>
        <v>0</v>
      </c>
      <c r="I104" s="464"/>
      <c r="J104" s="465"/>
      <c r="K104" s="465"/>
    </row>
    <row r="105" spans="1:11" s="466" customFormat="1" ht="38.25" customHeight="1">
      <c r="A105" s="333" t="s">
        <v>426</v>
      </c>
      <c r="B105" s="328" t="s">
        <v>133</v>
      </c>
      <c r="C105" s="329" t="s">
        <v>121</v>
      </c>
      <c r="D105" s="316" t="s">
        <v>327</v>
      </c>
      <c r="E105" s="330"/>
      <c r="F105" s="467"/>
      <c r="G105" s="468"/>
      <c r="H105" s="300">
        <f>H109+H106</f>
        <v>0</v>
      </c>
      <c r="I105" s="464"/>
      <c r="J105" s="465"/>
      <c r="K105" s="465"/>
    </row>
    <row r="106" spans="1:11" s="466" customFormat="1" ht="107.25" customHeight="1" hidden="1">
      <c r="A106" s="333" t="s">
        <v>493</v>
      </c>
      <c r="B106" s="328" t="s">
        <v>133</v>
      </c>
      <c r="C106" s="329" t="s">
        <v>121</v>
      </c>
      <c r="D106" s="316" t="s">
        <v>502</v>
      </c>
      <c r="E106" s="330"/>
      <c r="F106" s="467"/>
      <c r="G106" s="468"/>
      <c r="H106" s="300">
        <f>H107</f>
        <v>0</v>
      </c>
      <c r="I106" s="464"/>
      <c r="J106" s="465"/>
      <c r="K106" s="465"/>
    </row>
    <row r="107" spans="1:11" s="466" customFormat="1" ht="63.75" customHeight="1" hidden="1">
      <c r="A107" s="333" t="s">
        <v>228</v>
      </c>
      <c r="B107" s="328" t="s">
        <v>133</v>
      </c>
      <c r="C107" s="329" t="s">
        <v>121</v>
      </c>
      <c r="D107" s="316" t="s">
        <v>502</v>
      </c>
      <c r="E107" s="330">
        <v>320</v>
      </c>
      <c r="F107" s="467"/>
      <c r="G107" s="468"/>
      <c r="H107" s="300">
        <f>H108</f>
        <v>0</v>
      </c>
      <c r="I107" s="464"/>
      <c r="J107" s="465"/>
      <c r="K107" s="465"/>
    </row>
    <row r="108" spans="1:11" s="466" customFormat="1" ht="0.75" customHeight="1" hidden="1">
      <c r="A108" s="1" t="s">
        <v>437</v>
      </c>
      <c r="B108" s="328" t="s">
        <v>133</v>
      </c>
      <c r="C108" s="329" t="s">
        <v>121</v>
      </c>
      <c r="D108" s="316" t="s">
        <v>502</v>
      </c>
      <c r="E108" s="330">
        <v>320</v>
      </c>
      <c r="F108" s="467" t="s">
        <v>141</v>
      </c>
      <c r="G108" s="468" t="s">
        <v>127</v>
      </c>
      <c r="H108" s="300">
        <v>0</v>
      </c>
      <c r="I108" s="464"/>
      <c r="J108" s="465"/>
      <c r="K108" s="465"/>
    </row>
    <row r="109" spans="1:11" s="466" customFormat="1" ht="75.75" customHeight="1">
      <c r="A109" s="333" t="s">
        <v>493</v>
      </c>
      <c r="B109" s="328" t="s">
        <v>133</v>
      </c>
      <c r="C109" s="329" t="s">
        <v>121</v>
      </c>
      <c r="D109" s="316" t="s">
        <v>450</v>
      </c>
      <c r="E109" s="330"/>
      <c r="F109" s="467"/>
      <c r="G109" s="468"/>
      <c r="H109" s="300">
        <f>H110</f>
        <v>0</v>
      </c>
      <c r="I109" s="464"/>
      <c r="J109" s="465"/>
      <c r="K109" s="465"/>
    </row>
    <row r="110" spans="1:11" s="466" customFormat="1" ht="31.5">
      <c r="A110" s="333" t="s">
        <v>228</v>
      </c>
      <c r="B110" s="328" t="s">
        <v>133</v>
      </c>
      <c r="C110" s="329" t="s">
        <v>121</v>
      </c>
      <c r="D110" s="316" t="s">
        <v>450</v>
      </c>
      <c r="E110" s="330">
        <v>320</v>
      </c>
      <c r="F110" s="467"/>
      <c r="G110" s="468"/>
      <c r="H110" s="300">
        <f>H111</f>
        <v>0</v>
      </c>
      <c r="I110" s="464"/>
      <c r="J110" s="465"/>
      <c r="K110" s="465"/>
    </row>
    <row r="111" spans="1:11" s="466" customFormat="1" ht="15.75">
      <c r="A111" s="333" t="s">
        <v>437</v>
      </c>
      <c r="B111" s="328" t="s">
        <v>133</v>
      </c>
      <c r="C111" s="329" t="s">
        <v>121</v>
      </c>
      <c r="D111" s="316" t="s">
        <v>450</v>
      </c>
      <c r="E111" s="330">
        <v>320</v>
      </c>
      <c r="F111" s="467" t="s">
        <v>141</v>
      </c>
      <c r="G111" s="468" t="s">
        <v>127</v>
      </c>
      <c r="H111" s="300">
        <f>'Пр.3 '!L480</f>
        <v>0</v>
      </c>
      <c r="I111" s="464"/>
      <c r="J111" s="465"/>
      <c r="K111" s="465"/>
    </row>
    <row r="112" spans="1:9" s="466" customFormat="1" ht="75.75" customHeight="1">
      <c r="A112" s="460" t="s">
        <v>432</v>
      </c>
      <c r="B112" s="371" t="s">
        <v>146</v>
      </c>
      <c r="C112" s="373" t="s">
        <v>180</v>
      </c>
      <c r="D112" s="372" t="s">
        <v>326</v>
      </c>
      <c r="E112" s="485"/>
      <c r="F112" s="462"/>
      <c r="G112" s="463"/>
      <c r="H112" s="375">
        <f>H113</f>
        <v>1075.9</v>
      </c>
      <c r="I112" s="486"/>
    </row>
    <row r="113" spans="1:9" s="466" customFormat="1" ht="42" customHeight="1">
      <c r="A113" s="305" t="s">
        <v>365</v>
      </c>
      <c r="B113" s="288" t="s">
        <v>146</v>
      </c>
      <c r="C113" s="289" t="s">
        <v>180</v>
      </c>
      <c r="D113" s="287" t="s">
        <v>326</v>
      </c>
      <c r="E113" s="368"/>
      <c r="F113" s="467"/>
      <c r="G113" s="468"/>
      <c r="H113" s="291">
        <f>H114</f>
        <v>1075.9</v>
      </c>
      <c r="I113" s="486"/>
    </row>
    <row r="114" spans="1:9" s="466" customFormat="1" ht="31.5">
      <c r="A114" s="305" t="s">
        <v>365</v>
      </c>
      <c r="B114" s="288" t="s">
        <v>146</v>
      </c>
      <c r="C114" s="289" t="s">
        <v>180</v>
      </c>
      <c r="D114" s="287" t="s">
        <v>327</v>
      </c>
      <c r="E114" s="368"/>
      <c r="F114" s="467"/>
      <c r="G114" s="468"/>
      <c r="H114" s="291">
        <f>H115</f>
        <v>1075.9</v>
      </c>
      <c r="I114" s="486"/>
    </row>
    <row r="115" spans="1:11" s="474" customFormat="1" ht="90" customHeight="1">
      <c r="A115" s="308" t="s">
        <v>433</v>
      </c>
      <c r="B115" s="297" t="s">
        <v>146</v>
      </c>
      <c r="C115" s="298" t="s">
        <v>180</v>
      </c>
      <c r="D115" s="316" t="s">
        <v>366</v>
      </c>
      <c r="E115" s="321"/>
      <c r="F115" s="467"/>
      <c r="G115" s="468"/>
      <c r="H115" s="300">
        <f>H116</f>
        <v>1075.9</v>
      </c>
      <c r="I115" s="464"/>
      <c r="J115" s="473"/>
      <c r="K115" s="473"/>
    </row>
    <row r="116" spans="1:11" s="474" customFormat="1" ht="42.75" customHeight="1">
      <c r="A116" s="293" t="s">
        <v>225</v>
      </c>
      <c r="B116" s="297" t="s">
        <v>146</v>
      </c>
      <c r="C116" s="298" t="s">
        <v>180</v>
      </c>
      <c r="D116" s="316" t="s">
        <v>366</v>
      </c>
      <c r="E116" s="299">
        <v>240</v>
      </c>
      <c r="F116" s="467"/>
      <c r="G116" s="468"/>
      <c r="H116" s="300">
        <f>H117</f>
        <v>1075.9</v>
      </c>
      <c r="I116" s="464"/>
      <c r="J116" s="473"/>
      <c r="K116" s="473"/>
    </row>
    <row r="117" spans="1:12" s="474" customFormat="1" ht="15.75">
      <c r="A117" s="333" t="s">
        <v>147</v>
      </c>
      <c r="B117" s="328" t="s">
        <v>146</v>
      </c>
      <c r="C117" s="329" t="s">
        <v>180</v>
      </c>
      <c r="D117" s="316" t="s">
        <v>366</v>
      </c>
      <c r="E117" s="330">
        <v>240</v>
      </c>
      <c r="F117" s="467" t="s">
        <v>129</v>
      </c>
      <c r="G117" s="468" t="s">
        <v>139</v>
      </c>
      <c r="H117" s="300">
        <f>'Пр.3 '!L205</f>
        <v>1075.9</v>
      </c>
      <c r="I117" s="464"/>
      <c r="J117" s="473"/>
      <c r="K117" s="473"/>
      <c r="L117" s="538"/>
    </row>
    <row r="118" spans="1:11" s="466" customFormat="1" ht="73.5" customHeight="1">
      <c r="A118" s="460" t="s">
        <v>406</v>
      </c>
      <c r="B118" s="371" t="s">
        <v>139</v>
      </c>
      <c r="C118" s="373" t="s">
        <v>180</v>
      </c>
      <c r="D118" s="372" t="s">
        <v>326</v>
      </c>
      <c r="E118" s="461"/>
      <c r="F118" s="462"/>
      <c r="G118" s="463"/>
      <c r="H118" s="375">
        <f>H119</f>
        <v>30</v>
      </c>
      <c r="I118" s="464"/>
      <c r="J118" s="465"/>
      <c r="K118" s="465"/>
    </row>
    <row r="119" spans="1:9" s="466" customFormat="1" ht="39" customHeight="1" hidden="1">
      <c r="A119" s="324" t="s">
        <v>116</v>
      </c>
      <c r="B119" s="313" t="s">
        <v>139</v>
      </c>
      <c r="C119" s="314" t="s">
        <v>120</v>
      </c>
      <c r="D119" s="312" t="s">
        <v>326</v>
      </c>
      <c r="E119" s="330"/>
      <c r="F119" s="467"/>
      <c r="G119" s="468"/>
      <c r="H119" s="291">
        <f>H120</f>
        <v>30</v>
      </c>
      <c r="I119" s="486"/>
    </row>
    <row r="120" spans="1:11" s="474" customFormat="1" ht="41.25" customHeight="1">
      <c r="A120" s="376" t="s">
        <v>452</v>
      </c>
      <c r="B120" s="313" t="s">
        <v>139</v>
      </c>
      <c r="C120" s="314" t="s">
        <v>180</v>
      </c>
      <c r="D120" s="312" t="s">
        <v>327</v>
      </c>
      <c r="E120" s="330"/>
      <c r="F120" s="467"/>
      <c r="G120" s="468"/>
      <c r="H120" s="291">
        <f>H121</f>
        <v>30</v>
      </c>
      <c r="I120" s="464"/>
      <c r="J120" s="473"/>
      <c r="K120" s="473"/>
    </row>
    <row r="121" spans="1:11" s="466" customFormat="1" ht="31.5">
      <c r="A121" s="377" t="s">
        <v>376</v>
      </c>
      <c r="B121" s="328" t="s">
        <v>139</v>
      </c>
      <c r="C121" s="329" t="s">
        <v>180</v>
      </c>
      <c r="D121" s="316" t="s">
        <v>479</v>
      </c>
      <c r="E121" s="330"/>
      <c r="F121" s="467"/>
      <c r="G121" s="468"/>
      <c r="H121" s="300">
        <f>H122</f>
        <v>30</v>
      </c>
      <c r="I121" s="464"/>
      <c r="J121" s="465"/>
      <c r="K121" s="465"/>
    </row>
    <row r="122" spans="1:11" s="466" customFormat="1" ht="41.25" customHeight="1">
      <c r="A122" s="333" t="s">
        <v>225</v>
      </c>
      <c r="B122" s="328" t="s">
        <v>139</v>
      </c>
      <c r="C122" s="329" t="s">
        <v>180</v>
      </c>
      <c r="D122" s="316" t="s">
        <v>479</v>
      </c>
      <c r="E122" s="330">
        <v>240</v>
      </c>
      <c r="F122" s="467"/>
      <c r="G122" s="468"/>
      <c r="H122" s="300">
        <f>H123</f>
        <v>30</v>
      </c>
      <c r="I122" s="464"/>
      <c r="J122" s="465"/>
      <c r="K122" s="465"/>
    </row>
    <row r="123" spans="1:11" s="466" customFormat="1" ht="15.75">
      <c r="A123" s="333" t="s">
        <v>136</v>
      </c>
      <c r="B123" s="328" t="s">
        <v>139</v>
      </c>
      <c r="C123" s="329" t="s">
        <v>180</v>
      </c>
      <c r="D123" s="316" t="s">
        <v>479</v>
      </c>
      <c r="E123" s="330">
        <v>240</v>
      </c>
      <c r="F123" s="467" t="s">
        <v>124</v>
      </c>
      <c r="G123" s="468" t="s">
        <v>74</v>
      </c>
      <c r="H123" s="300">
        <f>'Пр.3 '!L105</f>
        <v>30</v>
      </c>
      <c r="I123" s="464"/>
      <c r="J123" s="465"/>
      <c r="K123" s="465"/>
    </row>
    <row r="124" spans="1:9" s="466" customFormat="1" ht="77.25" customHeight="1">
      <c r="A124" s="460" t="s">
        <v>434</v>
      </c>
      <c r="B124" s="371" t="s">
        <v>141</v>
      </c>
      <c r="C124" s="373" t="s">
        <v>180</v>
      </c>
      <c r="D124" s="372" t="s">
        <v>326</v>
      </c>
      <c r="E124" s="487"/>
      <c r="F124" s="462"/>
      <c r="G124" s="463"/>
      <c r="H124" s="375">
        <f>H125</f>
        <v>1597.4</v>
      </c>
      <c r="I124" s="486"/>
    </row>
    <row r="125" spans="1:11" s="474" customFormat="1" ht="31.5">
      <c r="A125" s="324" t="s">
        <v>344</v>
      </c>
      <c r="B125" s="313" t="s">
        <v>141</v>
      </c>
      <c r="C125" s="314" t="s">
        <v>180</v>
      </c>
      <c r="D125" s="312" t="s">
        <v>327</v>
      </c>
      <c r="E125" s="325"/>
      <c r="F125" s="467"/>
      <c r="G125" s="468"/>
      <c r="H125" s="291">
        <f>H126+H129+H132</f>
        <v>1597.4</v>
      </c>
      <c r="I125" s="464"/>
      <c r="J125" s="473"/>
      <c r="K125" s="473"/>
    </row>
    <row r="126" spans="1:11" s="466" customFormat="1" ht="60" customHeight="1">
      <c r="A126" s="378" t="s">
        <v>514</v>
      </c>
      <c r="B126" s="328" t="s">
        <v>141</v>
      </c>
      <c r="C126" s="329" t="s">
        <v>180</v>
      </c>
      <c r="D126" s="316" t="s">
        <v>512</v>
      </c>
      <c r="E126" s="325"/>
      <c r="F126" s="467"/>
      <c r="G126" s="468"/>
      <c r="H126" s="300">
        <f>H127</f>
        <v>807</v>
      </c>
      <c r="I126" s="464"/>
      <c r="J126" s="465"/>
      <c r="K126" s="465"/>
    </row>
    <row r="127" spans="1:9" s="466" customFormat="1" ht="39.75" customHeight="1">
      <c r="A127" s="333" t="s">
        <v>225</v>
      </c>
      <c r="B127" s="328" t="s">
        <v>141</v>
      </c>
      <c r="C127" s="329" t="s">
        <v>180</v>
      </c>
      <c r="D127" s="316" t="s">
        <v>512</v>
      </c>
      <c r="E127" s="330">
        <v>240</v>
      </c>
      <c r="F127" s="467"/>
      <c r="G127" s="468"/>
      <c r="H127" s="300">
        <f>H128</f>
        <v>807</v>
      </c>
      <c r="I127" s="486"/>
    </row>
    <row r="128" spans="1:9" s="466" customFormat="1" ht="15.75">
      <c r="A128" s="333" t="s">
        <v>147</v>
      </c>
      <c r="B128" s="328" t="s">
        <v>141</v>
      </c>
      <c r="C128" s="329" t="s">
        <v>180</v>
      </c>
      <c r="D128" s="316" t="s">
        <v>512</v>
      </c>
      <c r="E128" s="330">
        <v>240</v>
      </c>
      <c r="F128" s="467" t="s">
        <v>129</v>
      </c>
      <c r="G128" s="468" t="s">
        <v>139</v>
      </c>
      <c r="H128" s="488">
        <f>'Пр.3 '!L229</f>
        <v>807</v>
      </c>
      <c r="I128" s="486"/>
    </row>
    <row r="129" spans="1:9" s="466" customFormat="1" ht="39.75" customHeight="1">
      <c r="A129" s="333" t="s">
        <v>485</v>
      </c>
      <c r="B129" s="328" t="s">
        <v>141</v>
      </c>
      <c r="C129" s="329" t="s">
        <v>180</v>
      </c>
      <c r="D129" s="316" t="s">
        <v>473</v>
      </c>
      <c r="E129" s="489"/>
      <c r="F129" s="467"/>
      <c r="G129" s="468"/>
      <c r="H129" s="488">
        <f>H130</f>
        <v>66.1</v>
      </c>
      <c r="I129" s="486"/>
    </row>
    <row r="130" spans="1:9" s="466" customFormat="1" ht="31.5">
      <c r="A130" s="333" t="s">
        <v>474</v>
      </c>
      <c r="B130" s="328" t="s">
        <v>141</v>
      </c>
      <c r="C130" s="329" t="s">
        <v>180</v>
      </c>
      <c r="D130" s="316" t="s">
        <v>473</v>
      </c>
      <c r="E130" s="489">
        <v>240</v>
      </c>
      <c r="F130" s="467"/>
      <c r="G130" s="468"/>
      <c r="H130" s="488">
        <f>H131</f>
        <v>66.1</v>
      </c>
      <c r="I130" s="486"/>
    </row>
    <row r="131" spans="1:9" s="466" customFormat="1" ht="15.75">
      <c r="A131" s="333" t="s">
        <v>147</v>
      </c>
      <c r="B131" s="328" t="s">
        <v>141</v>
      </c>
      <c r="C131" s="329" t="s">
        <v>180</v>
      </c>
      <c r="D131" s="316" t="s">
        <v>473</v>
      </c>
      <c r="E131" s="489">
        <v>240</v>
      </c>
      <c r="F131" s="467" t="s">
        <v>129</v>
      </c>
      <c r="G131" s="468" t="s">
        <v>139</v>
      </c>
      <c r="H131" s="488">
        <f>'Пр.3 '!L231</f>
        <v>66.1</v>
      </c>
      <c r="I131" s="486"/>
    </row>
    <row r="132" spans="1:9" s="466" customFormat="1" ht="61.5" customHeight="1">
      <c r="A132" s="333" t="s">
        <v>485</v>
      </c>
      <c r="B132" s="328" t="s">
        <v>141</v>
      </c>
      <c r="C132" s="329" t="s">
        <v>180</v>
      </c>
      <c r="D132" s="316" t="s">
        <v>471</v>
      </c>
      <c r="E132" s="489"/>
      <c r="F132" s="467"/>
      <c r="G132" s="468"/>
      <c r="H132" s="488">
        <f>H133</f>
        <v>724.3</v>
      </c>
      <c r="I132" s="486"/>
    </row>
    <row r="133" spans="1:9" s="466" customFormat="1" ht="31.5">
      <c r="A133" s="333" t="s">
        <v>474</v>
      </c>
      <c r="B133" s="328" t="s">
        <v>141</v>
      </c>
      <c r="C133" s="329" t="s">
        <v>180</v>
      </c>
      <c r="D133" s="316" t="s">
        <v>471</v>
      </c>
      <c r="E133" s="489">
        <v>240</v>
      </c>
      <c r="F133" s="467"/>
      <c r="G133" s="468"/>
      <c r="H133" s="488">
        <f>H134</f>
        <v>724.3</v>
      </c>
      <c r="I133" s="486"/>
    </row>
    <row r="134" spans="1:9" s="466" customFormat="1" ht="15.75">
      <c r="A134" s="333" t="s">
        <v>147</v>
      </c>
      <c r="B134" s="328" t="s">
        <v>141</v>
      </c>
      <c r="C134" s="329" t="s">
        <v>180</v>
      </c>
      <c r="D134" s="316" t="s">
        <v>471</v>
      </c>
      <c r="E134" s="489">
        <v>240</v>
      </c>
      <c r="F134" s="467" t="s">
        <v>129</v>
      </c>
      <c r="G134" s="468" t="s">
        <v>139</v>
      </c>
      <c r="H134" s="488">
        <f>'Пр.3 '!L233</f>
        <v>724.3</v>
      </c>
      <c r="I134" s="486"/>
    </row>
    <row r="135" spans="1:9" s="466" customFormat="1" ht="89.25" customHeight="1">
      <c r="A135" s="460" t="s">
        <v>570</v>
      </c>
      <c r="B135" s="371" t="s">
        <v>135</v>
      </c>
      <c r="C135" s="373" t="s">
        <v>180</v>
      </c>
      <c r="D135" s="372" t="s">
        <v>326</v>
      </c>
      <c r="E135" s="487"/>
      <c r="F135" s="462"/>
      <c r="G135" s="463"/>
      <c r="H135" s="375">
        <f>H136+H141+H146</f>
        <v>135</v>
      </c>
      <c r="I135" s="486"/>
    </row>
    <row r="136" spans="1:9" s="466" customFormat="1" ht="36.75" customHeight="1">
      <c r="A136" s="324" t="s">
        <v>222</v>
      </c>
      <c r="B136" s="313" t="s">
        <v>135</v>
      </c>
      <c r="C136" s="314" t="s">
        <v>120</v>
      </c>
      <c r="D136" s="312" t="s">
        <v>326</v>
      </c>
      <c r="E136" s="345"/>
      <c r="F136" s="467"/>
      <c r="G136" s="468"/>
      <c r="H136" s="291">
        <f>H137</f>
        <v>23</v>
      </c>
      <c r="I136" s="486"/>
    </row>
    <row r="137" spans="1:11" s="474" customFormat="1" ht="43.5" customHeight="1">
      <c r="A137" s="324" t="s">
        <v>347</v>
      </c>
      <c r="B137" s="313" t="s">
        <v>135</v>
      </c>
      <c r="C137" s="314" t="s">
        <v>120</v>
      </c>
      <c r="D137" s="312" t="s">
        <v>327</v>
      </c>
      <c r="E137" s="345"/>
      <c r="F137" s="467"/>
      <c r="G137" s="468"/>
      <c r="H137" s="291">
        <f>H138</f>
        <v>23</v>
      </c>
      <c r="I137" s="464"/>
      <c r="J137" s="473"/>
      <c r="K137" s="473"/>
    </row>
    <row r="138" spans="1:11" s="466" customFormat="1" ht="48" customHeight="1">
      <c r="A138" s="378" t="s">
        <v>611</v>
      </c>
      <c r="B138" s="328" t="s">
        <v>135</v>
      </c>
      <c r="C138" s="329" t="s">
        <v>120</v>
      </c>
      <c r="D138" s="316" t="s">
        <v>385</v>
      </c>
      <c r="E138" s="490"/>
      <c r="F138" s="467"/>
      <c r="G138" s="468"/>
      <c r="H138" s="300">
        <f>H139</f>
        <v>23</v>
      </c>
      <c r="I138" s="464"/>
      <c r="J138" s="465"/>
      <c r="K138" s="465"/>
    </row>
    <row r="139" spans="1:11" s="466" customFormat="1" ht="53.25" customHeight="1">
      <c r="A139" s="333" t="s">
        <v>225</v>
      </c>
      <c r="B139" s="328" t="s">
        <v>135</v>
      </c>
      <c r="C139" s="329" t="s">
        <v>120</v>
      </c>
      <c r="D139" s="316" t="s">
        <v>385</v>
      </c>
      <c r="E139" s="330">
        <v>240</v>
      </c>
      <c r="F139" s="467"/>
      <c r="G139" s="468"/>
      <c r="H139" s="300">
        <f>H140</f>
        <v>23</v>
      </c>
      <c r="I139" s="464"/>
      <c r="J139" s="465"/>
      <c r="K139" s="465"/>
    </row>
    <row r="140" spans="1:11" s="466" customFormat="1" ht="48.75" customHeight="1">
      <c r="A140" s="333" t="s">
        <v>138</v>
      </c>
      <c r="B140" s="328" t="s">
        <v>135</v>
      </c>
      <c r="C140" s="329" t="s">
        <v>120</v>
      </c>
      <c r="D140" s="316" t="s">
        <v>385</v>
      </c>
      <c r="E140" s="330">
        <v>240</v>
      </c>
      <c r="F140" s="467" t="s">
        <v>127</v>
      </c>
      <c r="G140" s="468" t="s">
        <v>139</v>
      </c>
      <c r="H140" s="300">
        <f>'Пр.3 '!L152</f>
        <v>23</v>
      </c>
      <c r="I140" s="464"/>
      <c r="J140" s="465"/>
      <c r="K140" s="465"/>
    </row>
    <row r="141" spans="1:9" s="466" customFormat="1" ht="55.5" customHeight="1">
      <c r="A141" s="305" t="s">
        <v>223</v>
      </c>
      <c r="B141" s="288" t="s">
        <v>135</v>
      </c>
      <c r="C141" s="289" t="s">
        <v>121</v>
      </c>
      <c r="D141" s="287" t="s">
        <v>326</v>
      </c>
      <c r="E141" s="346"/>
      <c r="F141" s="471"/>
      <c r="G141" s="472"/>
      <c r="H141" s="291">
        <f>H142</f>
        <v>79.5</v>
      </c>
      <c r="I141" s="486"/>
    </row>
    <row r="142" spans="1:9" s="466" customFormat="1" ht="40.5" customHeight="1">
      <c r="A142" s="305" t="s">
        <v>348</v>
      </c>
      <c r="B142" s="288" t="s">
        <v>135</v>
      </c>
      <c r="C142" s="289" t="s">
        <v>121</v>
      </c>
      <c r="D142" s="287" t="s">
        <v>327</v>
      </c>
      <c r="E142" s="346"/>
      <c r="F142" s="471"/>
      <c r="G142" s="472"/>
      <c r="H142" s="291">
        <f>H143</f>
        <v>79.5</v>
      </c>
      <c r="I142" s="486"/>
    </row>
    <row r="143" spans="1:11" s="474" customFormat="1" ht="52.5" customHeight="1">
      <c r="A143" s="308" t="s">
        <v>577</v>
      </c>
      <c r="B143" s="297" t="s">
        <v>135</v>
      </c>
      <c r="C143" s="298" t="s">
        <v>121</v>
      </c>
      <c r="D143" s="316" t="s">
        <v>386</v>
      </c>
      <c r="E143" s="321"/>
      <c r="F143" s="467"/>
      <c r="G143" s="468"/>
      <c r="H143" s="300">
        <f>H144</f>
        <v>79.5</v>
      </c>
      <c r="I143" s="464"/>
      <c r="J143" s="473"/>
      <c r="K143" s="473"/>
    </row>
    <row r="144" spans="1:11" s="466" customFormat="1" ht="49.5" customHeight="1">
      <c r="A144" s="293" t="s">
        <v>225</v>
      </c>
      <c r="B144" s="297" t="s">
        <v>135</v>
      </c>
      <c r="C144" s="298" t="s">
        <v>121</v>
      </c>
      <c r="D144" s="316" t="s">
        <v>386</v>
      </c>
      <c r="E144" s="299">
        <v>240</v>
      </c>
      <c r="F144" s="467"/>
      <c r="G144" s="468"/>
      <c r="H144" s="300">
        <f>H145</f>
        <v>79.5</v>
      </c>
      <c r="I144" s="464"/>
      <c r="J144" s="465"/>
      <c r="K144" s="465"/>
    </row>
    <row r="145" spans="1:11" s="466" customFormat="1" ht="55.5" customHeight="1">
      <c r="A145" s="333" t="s">
        <v>138</v>
      </c>
      <c r="B145" s="328" t="s">
        <v>135</v>
      </c>
      <c r="C145" s="329" t="s">
        <v>121</v>
      </c>
      <c r="D145" s="316" t="s">
        <v>386</v>
      </c>
      <c r="E145" s="330">
        <v>240</v>
      </c>
      <c r="F145" s="467" t="s">
        <v>127</v>
      </c>
      <c r="G145" s="468" t="s">
        <v>139</v>
      </c>
      <c r="H145" s="300">
        <f>'Пр.3 '!L158</f>
        <v>79.5</v>
      </c>
      <c r="I145" s="464"/>
      <c r="J145" s="465"/>
      <c r="K145" s="465"/>
    </row>
    <row r="146" spans="1:11" s="466" customFormat="1" ht="48" customHeight="1">
      <c r="A146" s="324" t="s">
        <v>224</v>
      </c>
      <c r="B146" s="313" t="s">
        <v>135</v>
      </c>
      <c r="C146" s="314" t="s">
        <v>122</v>
      </c>
      <c r="D146" s="312" t="s">
        <v>326</v>
      </c>
      <c r="E146" s="345"/>
      <c r="F146" s="471"/>
      <c r="G146" s="472"/>
      <c r="H146" s="291">
        <f>H147</f>
        <v>32.5</v>
      </c>
      <c r="I146" s="464"/>
      <c r="J146" s="465"/>
      <c r="K146" s="465"/>
    </row>
    <row r="147" spans="1:11" s="466" customFormat="1" ht="47.25" customHeight="1">
      <c r="A147" s="324" t="s">
        <v>541</v>
      </c>
      <c r="B147" s="313" t="s">
        <v>135</v>
      </c>
      <c r="C147" s="314" t="s">
        <v>122</v>
      </c>
      <c r="D147" s="312" t="s">
        <v>327</v>
      </c>
      <c r="E147" s="345"/>
      <c r="F147" s="471"/>
      <c r="G147" s="472"/>
      <c r="H147" s="291">
        <f>H148</f>
        <v>32.5</v>
      </c>
      <c r="I147" s="464"/>
      <c r="J147" s="465"/>
      <c r="K147" s="465"/>
    </row>
    <row r="148" spans="1:11" s="466" customFormat="1" ht="37.5" customHeight="1">
      <c r="A148" s="378" t="s">
        <v>431</v>
      </c>
      <c r="B148" s="328" t="s">
        <v>135</v>
      </c>
      <c r="C148" s="329" t="s">
        <v>122</v>
      </c>
      <c r="D148" s="316" t="s">
        <v>368</v>
      </c>
      <c r="E148" s="490"/>
      <c r="F148" s="467"/>
      <c r="G148" s="468"/>
      <c r="H148" s="300">
        <f>H149</f>
        <v>32.5</v>
      </c>
      <c r="I148" s="464"/>
      <c r="J148" s="465"/>
      <c r="K148" s="465"/>
    </row>
    <row r="149" spans="1:11" s="466" customFormat="1" ht="50.25" customHeight="1">
      <c r="A149" s="333" t="s">
        <v>225</v>
      </c>
      <c r="B149" s="328" t="s">
        <v>135</v>
      </c>
      <c r="C149" s="329" t="s">
        <v>122</v>
      </c>
      <c r="D149" s="316" t="s">
        <v>368</v>
      </c>
      <c r="E149" s="330">
        <v>240</v>
      </c>
      <c r="F149" s="467"/>
      <c r="G149" s="468"/>
      <c r="H149" s="300">
        <f>H150</f>
        <v>32.5</v>
      </c>
      <c r="I149" s="464"/>
      <c r="J149" s="465"/>
      <c r="K149" s="465"/>
    </row>
    <row r="150" spans="1:11" s="466" customFormat="1" ht="18.75" customHeight="1">
      <c r="A150" s="378" t="s">
        <v>140</v>
      </c>
      <c r="B150" s="328" t="s">
        <v>135</v>
      </c>
      <c r="C150" s="329" t="s">
        <v>122</v>
      </c>
      <c r="D150" s="316" t="s">
        <v>368</v>
      </c>
      <c r="E150" s="330">
        <v>240</v>
      </c>
      <c r="F150" s="467" t="s">
        <v>127</v>
      </c>
      <c r="G150" s="468" t="s">
        <v>141</v>
      </c>
      <c r="H150" s="300">
        <f>'Пр.3 '!L174</f>
        <v>32.5</v>
      </c>
      <c r="I150" s="464"/>
      <c r="J150" s="465"/>
      <c r="K150" s="465"/>
    </row>
    <row r="151" spans="1:11" s="466" customFormat="1" ht="75" customHeight="1" hidden="1">
      <c r="A151" s="333" t="s">
        <v>490</v>
      </c>
      <c r="B151" s="328" t="s">
        <v>149</v>
      </c>
      <c r="C151" s="329" t="s">
        <v>121</v>
      </c>
      <c r="D151" s="316" t="s">
        <v>458</v>
      </c>
      <c r="E151" s="330"/>
      <c r="F151" s="467"/>
      <c r="G151" s="468"/>
      <c r="H151" s="300" t="e">
        <f>H152</f>
        <v>#REF!</v>
      </c>
      <c r="I151" s="464"/>
      <c r="J151" s="465"/>
      <c r="K151" s="465"/>
    </row>
    <row r="152" spans="1:11" s="466" customFormat="1" ht="56.25" customHeight="1" hidden="1">
      <c r="A152" s="333" t="s">
        <v>225</v>
      </c>
      <c r="B152" s="328" t="s">
        <v>149</v>
      </c>
      <c r="C152" s="329" t="s">
        <v>121</v>
      </c>
      <c r="D152" s="316" t="s">
        <v>458</v>
      </c>
      <c r="E152" s="330">
        <v>240</v>
      </c>
      <c r="F152" s="467"/>
      <c r="G152" s="468"/>
      <c r="H152" s="300" t="e">
        <f>H153</f>
        <v>#REF!</v>
      </c>
      <c r="I152" s="464"/>
      <c r="J152" s="465"/>
      <c r="K152" s="465"/>
    </row>
    <row r="153" spans="1:11" s="466" customFormat="1" ht="18.75" customHeight="1" hidden="1">
      <c r="A153" s="333" t="s">
        <v>153</v>
      </c>
      <c r="B153" s="328" t="s">
        <v>149</v>
      </c>
      <c r="C153" s="329" t="s">
        <v>121</v>
      </c>
      <c r="D153" s="316" t="s">
        <v>458</v>
      </c>
      <c r="E153" s="330">
        <v>240</v>
      </c>
      <c r="F153" s="467" t="s">
        <v>151</v>
      </c>
      <c r="G153" s="468" t="s">
        <v>154</v>
      </c>
      <c r="H153" s="300" t="e">
        <f>'Пр.3 '!#REF!</f>
        <v>#REF!</v>
      </c>
      <c r="I153" s="464"/>
      <c r="J153" s="465"/>
      <c r="K153" s="465"/>
    </row>
    <row r="154" spans="1:11" s="466" customFormat="1" ht="107.25" customHeight="1">
      <c r="A154" s="370" t="s">
        <v>610</v>
      </c>
      <c r="B154" s="371" t="s">
        <v>74</v>
      </c>
      <c r="C154" s="373" t="s">
        <v>180</v>
      </c>
      <c r="D154" s="372" t="s">
        <v>326</v>
      </c>
      <c r="E154" s="475"/>
      <c r="F154" s="476"/>
      <c r="G154" s="477"/>
      <c r="H154" s="375">
        <f>H155</f>
        <v>38</v>
      </c>
      <c r="I154" s="464"/>
      <c r="J154" s="465"/>
      <c r="K154" s="465"/>
    </row>
    <row r="155" spans="1:11" s="466" customFormat="1" ht="54.75" customHeight="1">
      <c r="A155" s="334" t="s">
        <v>518</v>
      </c>
      <c r="B155" s="313" t="s">
        <v>74</v>
      </c>
      <c r="C155" s="314" t="s">
        <v>180</v>
      </c>
      <c r="D155" s="312" t="s">
        <v>327</v>
      </c>
      <c r="E155" s="315"/>
      <c r="F155" s="471"/>
      <c r="G155" s="472"/>
      <c r="H155" s="291">
        <f>H156</f>
        <v>38</v>
      </c>
      <c r="I155" s="464"/>
      <c r="J155" s="465"/>
      <c r="K155" s="465"/>
    </row>
    <row r="156" spans="1:11" s="466" customFormat="1" ht="45.75" customHeight="1">
      <c r="A156" s="333" t="s">
        <v>519</v>
      </c>
      <c r="B156" s="328" t="s">
        <v>74</v>
      </c>
      <c r="C156" s="329" t="s">
        <v>180</v>
      </c>
      <c r="D156" s="316" t="s">
        <v>517</v>
      </c>
      <c r="E156" s="330"/>
      <c r="F156" s="467"/>
      <c r="G156" s="468"/>
      <c r="H156" s="300">
        <f>H157</f>
        <v>38</v>
      </c>
      <c r="I156" s="464"/>
      <c r="J156" s="465"/>
      <c r="K156" s="465"/>
    </row>
    <row r="157" spans="1:11" s="466" customFormat="1" ht="32.25" customHeight="1">
      <c r="A157" s="333" t="s">
        <v>225</v>
      </c>
      <c r="B157" s="328" t="s">
        <v>74</v>
      </c>
      <c r="C157" s="329" t="s">
        <v>180</v>
      </c>
      <c r="D157" s="316" t="s">
        <v>517</v>
      </c>
      <c r="E157" s="330">
        <v>240</v>
      </c>
      <c r="F157" s="467"/>
      <c r="G157" s="468"/>
      <c r="H157" s="300">
        <f>H158</f>
        <v>38</v>
      </c>
      <c r="I157" s="464"/>
      <c r="J157" s="465"/>
      <c r="K157" s="465"/>
    </row>
    <row r="158" spans="1:11" s="466" customFormat="1" ht="18.75" customHeight="1">
      <c r="A158" s="333" t="s">
        <v>136</v>
      </c>
      <c r="B158" s="328" t="s">
        <v>74</v>
      </c>
      <c r="C158" s="329" t="s">
        <v>180</v>
      </c>
      <c r="D158" s="316" t="s">
        <v>517</v>
      </c>
      <c r="E158" s="330">
        <v>240</v>
      </c>
      <c r="F158" s="467" t="s">
        <v>124</v>
      </c>
      <c r="G158" s="468" t="s">
        <v>74</v>
      </c>
      <c r="H158" s="300">
        <f>'Пр.3 '!L109</f>
        <v>38</v>
      </c>
      <c r="I158" s="464"/>
      <c r="J158" s="465"/>
      <c r="K158" s="465"/>
    </row>
    <row r="159" spans="1:9" s="466" customFormat="1" ht="45.75" customHeight="1">
      <c r="A159" s="260" t="s">
        <v>440</v>
      </c>
      <c r="B159" s="371" t="s">
        <v>81</v>
      </c>
      <c r="C159" s="373" t="s">
        <v>180</v>
      </c>
      <c r="D159" s="372" t="s">
        <v>326</v>
      </c>
      <c r="E159" s="475"/>
      <c r="F159" s="476"/>
      <c r="G159" s="477"/>
      <c r="H159" s="375">
        <f>H160+H168</f>
        <v>5463.6</v>
      </c>
      <c r="I159" s="486"/>
    </row>
    <row r="160" spans="1:9" s="466" customFormat="1" ht="44.25" customHeight="1">
      <c r="A160" s="292" t="s">
        <v>571</v>
      </c>
      <c r="B160" s="313" t="s">
        <v>81</v>
      </c>
      <c r="C160" s="314" t="s">
        <v>121</v>
      </c>
      <c r="D160" s="312" t="s">
        <v>326</v>
      </c>
      <c r="E160" s="315"/>
      <c r="F160" s="471"/>
      <c r="G160" s="472"/>
      <c r="H160" s="291">
        <f>H161</f>
        <v>1228.4</v>
      </c>
      <c r="I160" s="486"/>
    </row>
    <row r="161" spans="1:9" s="466" customFormat="1" ht="21.75" customHeight="1">
      <c r="A161" s="285" t="s">
        <v>388</v>
      </c>
      <c r="B161" s="313" t="s">
        <v>81</v>
      </c>
      <c r="C161" s="314" t="s">
        <v>121</v>
      </c>
      <c r="D161" s="312" t="s">
        <v>327</v>
      </c>
      <c r="E161" s="315"/>
      <c r="F161" s="471"/>
      <c r="G161" s="472"/>
      <c r="H161" s="291">
        <f>H162+H165</f>
        <v>1228.4</v>
      </c>
      <c r="I161" s="486"/>
    </row>
    <row r="162" spans="1:9" s="466" customFormat="1" ht="33" customHeight="1">
      <c r="A162" s="331" t="s">
        <v>447</v>
      </c>
      <c r="B162" s="328" t="s">
        <v>81</v>
      </c>
      <c r="C162" s="329" t="s">
        <v>121</v>
      </c>
      <c r="D162" s="316" t="s">
        <v>334</v>
      </c>
      <c r="E162" s="330"/>
      <c r="F162" s="467"/>
      <c r="G162" s="468"/>
      <c r="H162" s="300">
        <f>H163</f>
        <v>1228.4</v>
      </c>
      <c r="I162" s="486"/>
    </row>
    <row r="163" spans="1:9" s="466" customFormat="1" ht="38.25" customHeight="1">
      <c r="A163" s="331" t="s">
        <v>226</v>
      </c>
      <c r="B163" s="328" t="s">
        <v>81</v>
      </c>
      <c r="C163" s="329" t="s">
        <v>121</v>
      </c>
      <c r="D163" s="316" t="s">
        <v>334</v>
      </c>
      <c r="E163" s="330">
        <v>120</v>
      </c>
      <c r="F163" s="467"/>
      <c r="G163" s="468"/>
      <c r="H163" s="300">
        <f>H164</f>
        <v>1228.4</v>
      </c>
      <c r="I163" s="486"/>
    </row>
    <row r="164" spans="1:9" s="466" customFormat="1" ht="72" customHeight="1">
      <c r="A164" s="331" t="s">
        <v>128</v>
      </c>
      <c r="B164" s="328" t="s">
        <v>81</v>
      </c>
      <c r="C164" s="329" t="s">
        <v>121</v>
      </c>
      <c r="D164" s="316" t="s">
        <v>334</v>
      </c>
      <c r="E164" s="330">
        <v>120</v>
      </c>
      <c r="F164" s="467" t="s">
        <v>124</v>
      </c>
      <c r="G164" s="468" t="s">
        <v>129</v>
      </c>
      <c r="H164" s="300">
        <f>'Пр.3 '!L30</f>
        <v>1228.4</v>
      </c>
      <c r="I164" s="486"/>
    </row>
    <row r="165" spans="1:9" s="466" customFormat="1" ht="57" customHeight="1" hidden="1">
      <c r="A165" s="331" t="s">
        <v>572</v>
      </c>
      <c r="B165" s="328" t="s">
        <v>81</v>
      </c>
      <c r="C165" s="329" t="s">
        <v>121</v>
      </c>
      <c r="D165" s="316" t="s">
        <v>544</v>
      </c>
      <c r="E165" s="330"/>
      <c r="F165" s="467"/>
      <c r="G165" s="468"/>
      <c r="H165" s="300">
        <f>H166</f>
        <v>0</v>
      </c>
      <c r="I165" s="486"/>
    </row>
    <row r="166" spans="1:9" s="466" customFormat="1" ht="67.5" customHeight="1" hidden="1">
      <c r="A166" s="331" t="s">
        <v>226</v>
      </c>
      <c r="B166" s="328" t="s">
        <v>81</v>
      </c>
      <c r="C166" s="329" t="s">
        <v>121</v>
      </c>
      <c r="D166" s="316" t="s">
        <v>544</v>
      </c>
      <c r="E166" s="330">
        <v>120</v>
      </c>
      <c r="F166" s="467"/>
      <c r="G166" s="468"/>
      <c r="H166" s="300">
        <f>H167</f>
        <v>0</v>
      </c>
      <c r="I166" s="486"/>
    </row>
    <row r="167" spans="1:9" s="466" customFormat="1" ht="81.75" customHeight="1" hidden="1">
      <c r="A167" s="331" t="s">
        <v>128</v>
      </c>
      <c r="B167" s="328" t="s">
        <v>81</v>
      </c>
      <c r="C167" s="329" t="s">
        <v>121</v>
      </c>
      <c r="D167" s="316" t="s">
        <v>544</v>
      </c>
      <c r="E167" s="330">
        <v>120</v>
      </c>
      <c r="F167" s="467" t="s">
        <v>124</v>
      </c>
      <c r="G167" s="468" t="s">
        <v>129</v>
      </c>
      <c r="H167" s="300">
        <v>0</v>
      </c>
      <c r="I167" s="486"/>
    </row>
    <row r="168" spans="1:11" s="474" customFormat="1" ht="53.25" customHeight="1">
      <c r="A168" s="292" t="s">
        <v>415</v>
      </c>
      <c r="B168" s="313" t="s">
        <v>81</v>
      </c>
      <c r="C168" s="314" t="s">
        <v>122</v>
      </c>
      <c r="D168" s="312" t="s">
        <v>326</v>
      </c>
      <c r="E168" s="315"/>
      <c r="F168" s="471"/>
      <c r="G168" s="472"/>
      <c r="H168" s="291">
        <f>H169</f>
        <v>4235.2</v>
      </c>
      <c r="I168" s="464"/>
      <c r="J168" s="473"/>
      <c r="K168" s="473"/>
    </row>
    <row r="169" spans="1:11" s="466" customFormat="1" ht="21.75" customHeight="1">
      <c r="A169" s="292" t="s">
        <v>387</v>
      </c>
      <c r="B169" s="313" t="s">
        <v>81</v>
      </c>
      <c r="C169" s="314" t="s">
        <v>122</v>
      </c>
      <c r="D169" s="312" t="s">
        <v>327</v>
      </c>
      <c r="E169" s="315"/>
      <c r="F169" s="471"/>
      <c r="G169" s="472"/>
      <c r="H169" s="291">
        <f>H170+H189+H193+H200+H203</f>
        <v>4235.2</v>
      </c>
      <c r="I169" s="464"/>
      <c r="J169" s="465"/>
      <c r="K169" s="465"/>
    </row>
    <row r="170" spans="1:9" s="466" customFormat="1" ht="22.5" customHeight="1">
      <c r="A170" s="333" t="s">
        <v>413</v>
      </c>
      <c r="B170" s="328" t="s">
        <v>81</v>
      </c>
      <c r="C170" s="329" t="s">
        <v>122</v>
      </c>
      <c r="D170" s="316" t="s">
        <v>334</v>
      </c>
      <c r="E170" s="330"/>
      <c r="F170" s="467"/>
      <c r="G170" s="468"/>
      <c r="H170" s="300">
        <f>H172+H178+H180+H188</f>
        <v>3460.2999999999997</v>
      </c>
      <c r="I170" s="486"/>
    </row>
    <row r="171" spans="1:9" s="466" customFormat="1" ht="42.75" customHeight="1">
      <c r="A171" s="333" t="s">
        <v>225</v>
      </c>
      <c r="B171" s="328" t="s">
        <v>81</v>
      </c>
      <c r="C171" s="329" t="s">
        <v>122</v>
      </c>
      <c r="D171" s="316" t="s">
        <v>334</v>
      </c>
      <c r="E171" s="330">
        <v>240</v>
      </c>
      <c r="F171" s="467"/>
      <c r="G171" s="468"/>
      <c r="H171" s="300">
        <f>H172</f>
        <v>50</v>
      </c>
      <c r="I171" s="486"/>
    </row>
    <row r="172" spans="1:9" s="466" customFormat="1" ht="60" customHeight="1">
      <c r="A172" s="331" t="s">
        <v>126</v>
      </c>
      <c r="B172" s="328" t="s">
        <v>81</v>
      </c>
      <c r="C172" s="329" t="s">
        <v>122</v>
      </c>
      <c r="D172" s="316" t="s">
        <v>334</v>
      </c>
      <c r="E172" s="330">
        <v>240</v>
      </c>
      <c r="F172" s="467" t="s">
        <v>124</v>
      </c>
      <c r="G172" s="468" t="s">
        <v>127</v>
      </c>
      <c r="H172" s="300">
        <f>'Пр.3 '!L15</f>
        <v>50</v>
      </c>
      <c r="I172" s="486"/>
    </row>
    <row r="173" spans="1:9" s="466" customFormat="1" ht="62.25" customHeight="1" hidden="1">
      <c r="A173" s="292" t="s">
        <v>389</v>
      </c>
      <c r="B173" s="491" t="s">
        <v>81</v>
      </c>
      <c r="C173" s="492" t="s">
        <v>180</v>
      </c>
      <c r="D173" s="312" t="s">
        <v>326</v>
      </c>
      <c r="E173" s="493"/>
      <c r="F173" s="494"/>
      <c r="G173" s="495"/>
      <c r="H173" s="496"/>
      <c r="I173" s="486"/>
    </row>
    <row r="174" spans="1:9" s="466" customFormat="1" ht="56.25" customHeight="1" hidden="1">
      <c r="A174" s="285" t="s">
        <v>103</v>
      </c>
      <c r="B174" s="313" t="s">
        <v>81</v>
      </c>
      <c r="C174" s="314" t="s">
        <v>180</v>
      </c>
      <c r="D174" s="312" t="s">
        <v>326</v>
      </c>
      <c r="E174" s="315"/>
      <c r="F174" s="471"/>
      <c r="G174" s="472"/>
      <c r="H174" s="496">
        <f>H175</f>
        <v>0</v>
      </c>
      <c r="I174" s="497"/>
    </row>
    <row r="175" spans="1:9" s="466" customFormat="1" ht="41.25" customHeight="1" hidden="1">
      <c r="A175" s="331" t="s">
        <v>415</v>
      </c>
      <c r="B175" s="328" t="s">
        <v>81</v>
      </c>
      <c r="C175" s="329" t="s">
        <v>122</v>
      </c>
      <c r="D175" s="316" t="s">
        <v>326</v>
      </c>
      <c r="E175" s="330"/>
      <c r="F175" s="467"/>
      <c r="G175" s="468"/>
      <c r="H175" s="498">
        <f>H176</f>
        <v>0</v>
      </c>
      <c r="I175" s="497"/>
    </row>
    <row r="176" spans="1:9" s="466" customFormat="1" ht="18.75" customHeight="1" hidden="1">
      <c r="A176" s="292" t="s">
        <v>388</v>
      </c>
      <c r="B176" s="313" t="s">
        <v>81</v>
      </c>
      <c r="C176" s="314" t="s">
        <v>122</v>
      </c>
      <c r="D176" s="312" t="s">
        <v>327</v>
      </c>
      <c r="E176" s="315"/>
      <c r="F176" s="471"/>
      <c r="G176" s="472"/>
      <c r="H176" s="291"/>
      <c r="I176" s="486"/>
    </row>
    <row r="177" spans="1:9" s="466" customFormat="1" ht="39.75" customHeight="1">
      <c r="A177" s="331" t="s">
        <v>225</v>
      </c>
      <c r="B177" s="328" t="s">
        <v>81</v>
      </c>
      <c r="C177" s="329" t="s">
        <v>122</v>
      </c>
      <c r="D177" s="316" t="s">
        <v>334</v>
      </c>
      <c r="E177" s="330">
        <v>240</v>
      </c>
      <c r="F177" s="467"/>
      <c r="G177" s="468"/>
      <c r="H177" s="300">
        <f>H178</f>
        <v>410.7</v>
      </c>
      <c r="I177" s="486"/>
    </row>
    <row r="178" spans="1:11" s="466" customFormat="1" ht="65.25" customHeight="1">
      <c r="A178" s="331" t="s">
        <v>128</v>
      </c>
      <c r="B178" s="328" t="s">
        <v>81</v>
      </c>
      <c r="C178" s="329" t="s">
        <v>122</v>
      </c>
      <c r="D178" s="316" t="s">
        <v>334</v>
      </c>
      <c r="E178" s="330">
        <v>240</v>
      </c>
      <c r="F178" s="467" t="s">
        <v>124</v>
      </c>
      <c r="G178" s="468" t="s">
        <v>448</v>
      </c>
      <c r="H178" s="300">
        <f>'Пр.3 '!L38</f>
        <v>410.7</v>
      </c>
      <c r="I178" s="464"/>
      <c r="J178" s="465"/>
      <c r="K178" s="465"/>
    </row>
    <row r="179" spans="1:11" s="466" customFormat="1" ht="52.5" customHeight="1">
      <c r="A179" s="331" t="s">
        <v>126</v>
      </c>
      <c r="B179" s="328" t="s">
        <v>81</v>
      </c>
      <c r="C179" s="329" t="s">
        <v>122</v>
      </c>
      <c r="D179" s="316" t="s">
        <v>334</v>
      </c>
      <c r="E179" s="330">
        <v>120</v>
      </c>
      <c r="F179" s="467"/>
      <c r="G179" s="468"/>
      <c r="H179" s="300">
        <f>H180</f>
        <v>2971.5</v>
      </c>
      <c r="I179" s="464"/>
      <c r="J179" s="465"/>
      <c r="K179" s="465"/>
    </row>
    <row r="180" spans="1:9" s="466" customFormat="1" ht="63">
      <c r="A180" s="331" t="s">
        <v>128</v>
      </c>
      <c r="B180" s="328" t="s">
        <v>81</v>
      </c>
      <c r="C180" s="329" t="s">
        <v>122</v>
      </c>
      <c r="D180" s="316" t="s">
        <v>334</v>
      </c>
      <c r="E180" s="330">
        <v>120</v>
      </c>
      <c r="F180" s="467" t="s">
        <v>124</v>
      </c>
      <c r="G180" s="468" t="s">
        <v>129</v>
      </c>
      <c r="H180" s="300">
        <f>'Пр.3 '!L36</f>
        <v>2971.5</v>
      </c>
      <c r="I180" s="486"/>
    </row>
    <row r="181" spans="1:11" s="466" customFormat="1" ht="39" customHeight="1" hidden="1">
      <c r="A181" s="331" t="s">
        <v>85</v>
      </c>
      <c r="B181" s="328" t="s">
        <v>81</v>
      </c>
      <c r="C181" s="329" t="s">
        <v>122</v>
      </c>
      <c r="D181" s="316" t="s">
        <v>334</v>
      </c>
      <c r="E181" s="330">
        <v>850</v>
      </c>
      <c r="F181" s="467"/>
      <c r="G181" s="468"/>
      <c r="H181" s="300">
        <f>H182</f>
        <v>0</v>
      </c>
      <c r="I181" s="464"/>
      <c r="J181" s="465"/>
      <c r="K181" s="465"/>
    </row>
    <row r="182" spans="1:9" s="466" customFormat="1" ht="78" customHeight="1" hidden="1">
      <c r="A182" s="331" t="s">
        <v>128</v>
      </c>
      <c r="B182" s="328" t="s">
        <v>81</v>
      </c>
      <c r="C182" s="329" t="s">
        <v>122</v>
      </c>
      <c r="D182" s="316" t="s">
        <v>334</v>
      </c>
      <c r="E182" s="330">
        <v>850</v>
      </c>
      <c r="F182" s="467" t="s">
        <v>124</v>
      </c>
      <c r="G182" s="468" t="s">
        <v>129</v>
      </c>
      <c r="H182" s="300">
        <v>0</v>
      </c>
      <c r="I182" s="486"/>
    </row>
    <row r="183" spans="1:9" s="466" customFormat="1" ht="28.5" customHeight="1" hidden="1">
      <c r="A183" s="419" t="s">
        <v>83</v>
      </c>
      <c r="B183" s="499" t="s">
        <v>81</v>
      </c>
      <c r="C183" s="500" t="s">
        <v>122</v>
      </c>
      <c r="D183" s="312" t="s">
        <v>326</v>
      </c>
      <c r="E183" s="501" t="s">
        <v>371</v>
      </c>
      <c r="F183" s="502" t="s">
        <v>124</v>
      </c>
      <c r="G183" s="503" t="s">
        <v>129</v>
      </c>
      <c r="H183" s="424"/>
      <c r="I183" s="486"/>
    </row>
    <row r="184" spans="1:9" s="466" customFormat="1" ht="40.5" customHeight="1" hidden="1">
      <c r="A184" s="292" t="s">
        <v>103</v>
      </c>
      <c r="B184" s="313" t="s">
        <v>81</v>
      </c>
      <c r="C184" s="314" t="s">
        <v>180</v>
      </c>
      <c r="D184" s="312" t="s">
        <v>326</v>
      </c>
      <c r="E184" s="315"/>
      <c r="F184" s="471"/>
      <c r="G184" s="472"/>
      <c r="H184" s="291">
        <v>0</v>
      </c>
      <c r="I184" s="486"/>
    </row>
    <row r="185" spans="1:9" s="466" customFormat="1" ht="25.5" customHeight="1" hidden="1">
      <c r="A185" s="292" t="s">
        <v>83</v>
      </c>
      <c r="B185" s="313" t="s">
        <v>81</v>
      </c>
      <c r="C185" s="314" t="s">
        <v>122</v>
      </c>
      <c r="D185" s="312" t="s">
        <v>326</v>
      </c>
      <c r="E185" s="315"/>
      <c r="F185" s="471"/>
      <c r="G185" s="472"/>
      <c r="H185" s="291">
        <v>0</v>
      </c>
      <c r="I185" s="486"/>
    </row>
    <row r="186" spans="1:9" s="466" customFormat="1" ht="24" customHeight="1" hidden="1">
      <c r="A186" s="331" t="s">
        <v>182</v>
      </c>
      <c r="B186" s="328">
        <v>67</v>
      </c>
      <c r="C186" s="329">
        <v>3</v>
      </c>
      <c r="D186" s="316" t="s">
        <v>327</v>
      </c>
      <c r="E186" s="330"/>
      <c r="F186" s="467"/>
      <c r="G186" s="468"/>
      <c r="H186" s="300"/>
      <c r="I186" s="486"/>
    </row>
    <row r="187" spans="1:9" s="466" customFormat="1" ht="24" customHeight="1">
      <c r="A187" s="331" t="s">
        <v>85</v>
      </c>
      <c r="B187" s="328" t="s">
        <v>81</v>
      </c>
      <c r="C187" s="329" t="s">
        <v>122</v>
      </c>
      <c r="D187" s="316" t="s">
        <v>334</v>
      </c>
      <c r="E187" s="330">
        <v>850</v>
      </c>
      <c r="F187" s="467"/>
      <c r="G187" s="468"/>
      <c r="H187" s="300">
        <f>H188</f>
        <v>28.1</v>
      </c>
      <c r="I187" s="486"/>
    </row>
    <row r="188" spans="1:9" s="466" customFormat="1" ht="79.5" customHeight="1">
      <c r="A188" s="331" t="s">
        <v>128</v>
      </c>
      <c r="B188" s="328" t="s">
        <v>81</v>
      </c>
      <c r="C188" s="329" t="s">
        <v>122</v>
      </c>
      <c r="D188" s="316" t="s">
        <v>334</v>
      </c>
      <c r="E188" s="330">
        <v>850</v>
      </c>
      <c r="F188" s="467" t="s">
        <v>124</v>
      </c>
      <c r="G188" s="468" t="s">
        <v>129</v>
      </c>
      <c r="H188" s="300">
        <f>'Пр.3 '!L39</f>
        <v>28.1</v>
      </c>
      <c r="I188" s="486"/>
    </row>
    <row r="189" spans="1:9" s="466" customFormat="1" ht="58.5" customHeight="1">
      <c r="A189" s="331" t="s">
        <v>487</v>
      </c>
      <c r="B189" s="328" t="s">
        <v>81</v>
      </c>
      <c r="C189" s="329" t="s">
        <v>122</v>
      </c>
      <c r="D189" s="316" t="s">
        <v>383</v>
      </c>
      <c r="E189" s="330"/>
      <c r="F189" s="467"/>
      <c r="G189" s="468"/>
      <c r="H189" s="300">
        <f>H190</f>
        <v>244</v>
      </c>
      <c r="I189" s="486"/>
    </row>
    <row r="190" spans="1:9" s="466" customFormat="1" ht="27" customHeight="1">
      <c r="A190" s="331" t="s">
        <v>455</v>
      </c>
      <c r="B190" s="328" t="s">
        <v>81</v>
      </c>
      <c r="C190" s="329" t="s">
        <v>122</v>
      </c>
      <c r="D190" s="316" t="s">
        <v>383</v>
      </c>
      <c r="E190" s="330">
        <v>540</v>
      </c>
      <c r="F190" s="467"/>
      <c r="G190" s="468"/>
      <c r="H190" s="300">
        <f>H191</f>
        <v>244</v>
      </c>
      <c r="I190" s="486"/>
    </row>
    <row r="191" spans="1:9" s="466" customFormat="1" ht="60" customHeight="1">
      <c r="A191" s="331" t="s">
        <v>130</v>
      </c>
      <c r="B191" s="328" t="s">
        <v>81</v>
      </c>
      <c r="C191" s="329" t="s">
        <v>122</v>
      </c>
      <c r="D191" s="316" t="s">
        <v>383</v>
      </c>
      <c r="E191" s="330">
        <v>540</v>
      </c>
      <c r="F191" s="467" t="s">
        <v>124</v>
      </c>
      <c r="G191" s="468" t="s">
        <v>131</v>
      </c>
      <c r="H191" s="300">
        <f>'Пр.3 '!L53</f>
        <v>244</v>
      </c>
      <c r="I191" s="486"/>
    </row>
    <row r="192" spans="1:9" s="466" customFormat="1" ht="22.5" customHeight="1" hidden="1">
      <c r="A192" s="331" t="s">
        <v>182</v>
      </c>
      <c r="B192" s="328" t="s">
        <v>81</v>
      </c>
      <c r="C192" s="329" t="s">
        <v>122</v>
      </c>
      <c r="D192" s="316" t="s">
        <v>327</v>
      </c>
      <c r="E192" s="330"/>
      <c r="F192" s="467"/>
      <c r="G192" s="468"/>
      <c r="H192" s="300"/>
      <c r="I192" s="486"/>
    </row>
    <row r="193" spans="1:9" s="466" customFormat="1" ht="74.25" customHeight="1">
      <c r="A193" s="331" t="s">
        <v>486</v>
      </c>
      <c r="B193" s="328" t="s">
        <v>81</v>
      </c>
      <c r="C193" s="329" t="s">
        <v>122</v>
      </c>
      <c r="D193" s="316" t="s">
        <v>422</v>
      </c>
      <c r="E193" s="330"/>
      <c r="F193" s="467"/>
      <c r="G193" s="468"/>
      <c r="H193" s="300">
        <f>H194</f>
        <v>37</v>
      </c>
      <c r="I193" s="486"/>
    </row>
    <row r="194" spans="1:9" s="466" customFormat="1" ht="26.25" customHeight="1">
      <c r="A194" s="331" t="s">
        <v>455</v>
      </c>
      <c r="B194" s="328" t="s">
        <v>81</v>
      </c>
      <c r="C194" s="329" t="s">
        <v>122</v>
      </c>
      <c r="D194" s="316" t="s">
        <v>422</v>
      </c>
      <c r="E194" s="330">
        <v>540</v>
      </c>
      <c r="F194" s="467"/>
      <c r="G194" s="468"/>
      <c r="H194" s="300">
        <f>H195</f>
        <v>37</v>
      </c>
      <c r="I194" s="486"/>
    </row>
    <row r="195" spans="1:9" s="466" customFormat="1" ht="48.75" customHeight="1">
      <c r="A195" s="331" t="s">
        <v>130</v>
      </c>
      <c r="B195" s="328" t="s">
        <v>81</v>
      </c>
      <c r="C195" s="329" t="s">
        <v>122</v>
      </c>
      <c r="D195" s="316" t="s">
        <v>422</v>
      </c>
      <c r="E195" s="330">
        <v>540</v>
      </c>
      <c r="F195" s="467" t="s">
        <v>124</v>
      </c>
      <c r="G195" s="468" t="s">
        <v>131</v>
      </c>
      <c r="H195" s="300">
        <f>'Пр.3 '!L73</f>
        <v>37</v>
      </c>
      <c r="I195" s="486"/>
    </row>
    <row r="196" spans="1:9" s="466" customFormat="1" ht="42.75" customHeight="1" hidden="1">
      <c r="A196" s="331" t="s">
        <v>130</v>
      </c>
      <c r="B196" s="328"/>
      <c r="C196" s="329"/>
      <c r="D196" s="536"/>
      <c r="E196" s="330"/>
      <c r="F196" s="467"/>
      <c r="G196" s="468"/>
      <c r="H196" s="300"/>
      <c r="I196" s="486"/>
    </row>
    <row r="197" spans="1:8" s="486" customFormat="1" ht="20.25" customHeight="1" hidden="1">
      <c r="A197" s="292"/>
      <c r="B197" s="313"/>
      <c r="C197" s="314"/>
      <c r="D197" s="537"/>
      <c r="E197" s="315"/>
      <c r="F197" s="471"/>
      <c r="G197" s="472"/>
      <c r="H197" s="291">
        <f>H198</f>
        <v>0</v>
      </c>
    </row>
    <row r="198" spans="1:8" s="486" customFormat="1" ht="21" customHeight="1" hidden="1">
      <c r="A198" s="292"/>
      <c r="B198" s="313"/>
      <c r="C198" s="314"/>
      <c r="D198" s="537"/>
      <c r="E198" s="315"/>
      <c r="F198" s="471"/>
      <c r="G198" s="472"/>
      <c r="H198" s="291">
        <f>H199</f>
        <v>0</v>
      </c>
    </row>
    <row r="199" spans="1:8" s="486" customFormat="1" ht="21" customHeight="1" hidden="1">
      <c r="A199" s="292"/>
      <c r="B199" s="313"/>
      <c r="C199" s="314"/>
      <c r="D199" s="537"/>
      <c r="E199" s="315"/>
      <c r="F199" s="471"/>
      <c r="G199" s="472"/>
      <c r="H199" s="291"/>
    </row>
    <row r="200" spans="1:8" s="486" customFormat="1" ht="47.25" customHeight="1" hidden="1">
      <c r="A200" s="331" t="s">
        <v>572</v>
      </c>
      <c r="B200" s="328" t="s">
        <v>81</v>
      </c>
      <c r="C200" s="329" t="s">
        <v>122</v>
      </c>
      <c r="D200" s="536" t="s">
        <v>544</v>
      </c>
      <c r="E200" s="330"/>
      <c r="F200" s="467"/>
      <c r="G200" s="468"/>
      <c r="H200" s="300">
        <f>H201</f>
        <v>0</v>
      </c>
    </row>
    <row r="201" spans="1:8" s="486" customFormat="1" ht="42" customHeight="1" hidden="1">
      <c r="A201" s="331" t="s">
        <v>226</v>
      </c>
      <c r="B201" s="328" t="s">
        <v>81</v>
      </c>
      <c r="C201" s="329" t="s">
        <v>122</v>
      </c>
      <c r="D201" s="536" t="s">
        <v>544</v>
      </c>
      <c r="E201" s="330">
        <v>120</v>
      </c>
      <c r="F201" s="467"/>
      <c r="G201" s="468"/>
      <c r="H201" s="300">
        <v>0</v>
      </c>
    </row>
    <row r="202" spans="1:8" s="486" customFormat="1" ht="83.25" customHeight="1" hidden="1">
      <c r="A202" s="331" t="s">
        <v>128</v>
      </c>
      <c r="B202" s="328" t="s">
        <v>81</v>
      </c>
      <c r="C202" s="329" t="s">
        <v>122</v>
      </c>
      <c r="D202" s="536" t="s">
        <v>544</v>
      </c>
      <c r="E202" s="330">
        <v>120</v>
      </c>
      <c r="F202" s="467" t="s">
        <v>124</v>
      </c>
      <c r="G202" s="468" t="s">
        <v>129</v>
      </c>
      <c r="H202" s="300">
        <v>0</v>
      </c>
    </row>
    <row r="203" spans="1:8" s="486" customFormat="1" ht="72.75" customHeight="1">
      <c r="A203" s="331" t="s">
        <v>488</v>
      </c>
      <c r="B203" s="328" t="s">
        <v>81</v>
      </c>
      <c r="C203" s="329" t="s">
        <v>122</v>
      </c>
      <c r="D203" s="316" t="s">
        <v>400</v>
      </c>
      <c r="E203" s="330"/>
      <c r="F203" s="467"/>
      <c r="G203" s="468"/>
      <c r="H203" s="300">
        <f>H205+H207</f>
        <v>493.9</v>
      </c>
    </row>
    <row r="204" spans="1:8" s="486" customFormat="1" ht="42.75" customHeight="1">
      <c r="A204" s="331" t="s">
        <v>226</v>
      </c>
      <c r="B204" s="328" t="s">
        <v>81</v>
      </c>
      <c r="C204" s="329" t="s">
        <v>122</v>
      </c>
      <c r="D204" s="316" t="s">
        <v>400</v>
      </c>
      <c r="E204" s="330">
        <v>120</v>
      </c>
      <c r="F204" s="467"/>
      <c r="G204" s="468"/>
      <c r="H204" s="300">
        <f>H205</f>
        <v>493</v>
      </c>
    </row>
    <row r="205" spans="1:8" s="486" customFormat="1" ht="26.25" customHeight="1">
      <c r="A205" s="331" t="s">
        <v>136</v>
      </c>
      <c r="B205" s="328" t="s">
        <v>81</v>
      </c>
      <c r="C205" s="329" t="s">
        <v>122</v>
      </c>
      <c r="D205" s="316" t="s">
        <v>400</v>
      </c>
      <c r="E205" s="330">
        <v>120</v>
      </c>
      <c r="F205" s="467" t="s">
        <v>124</v>
      </c>
      <c r="G205" s="468" t="s">
        <v>74</v>
      </c>
      <c r="H205" s="300">
        <f>'Пр.3 '!L114</f>
        <v>493</v>
      </c>
    </row>
    <row r="206" spans="1:8" s="486" customFormat="1" ht="39.75" customHeight="1">
      <c r="A206" s="331" t="s">
        <v>225</v>
      </c>
      <c r="B206" s="328" t="s">
        <v>81</v>
      </c>
      <c r="C206" s="329" t="s">
        <v>122</v>
      </c>
      <c r="D206" s="316" t="s">
        <v>400</v>
      </c>
      <c r="E206" s="330">
        <v>240</v>
      </c>
      <c r="F206" s="467"/>
      <c r="G206" s="468"/>
      <c r="H206" s="300">
        <f>H207</f>
        <v>0.9</v>
      </c>
    </row>
    <row r="207" spans="1:8" s="486" customFormat="1" ht="30" customHeight="1">
      <c r="A207" s="333" t="s">
        <v>136</v>
      </c>
      <c r="B207" s="328">
        <v>67</v>
      </c>
      <c r="C207" s="329">
        <v>3</v>
      </c>
      <c r="D207" s="316" t="s">
        <v>400</v>
      </c>
      <c r="E207" s="330">
        <v>240</v>
      </c>
      <c r="F207" s="467" t="s">
        <v>124</v>
      </c>
      <c r="G207" s="468" t="s">
        <v>74</v>
      </c>
      <c r="H207" s="300">
        <f>'Пр.3 '!L115</f>
        <v>0.9</v>
      </c>
    </row>
    <row r="208" spans="1:8" s="486" customFormat="1" ht="27" customHeight="1" hidden="1">
      <c r="A208" s="331" t="s">
        <v>136</v>
      </c>
      <c r="B208" s="328" t="s">
        <v>81</v>
      </c>
      <c r="C208" s="329" t="s">
        <v>122</v>
      </c>
      <c r="D208" s="316" t="s">
        <v>400</v>
      </c>
      <c r="E208" s="384" t="s">
        <v>371</v>
      </c>
      <c r="F208" s="467" t="s">
        <v>124</v>
      </c>
      <c r="G208" s="468" t="s">
        <v>74</v>
      </c>
      <c r="H208" s="300">
        <f>H197</f>
        <v>0</v>
      </c>
    </row>
    <row r="209" spans="1:9" s="466" customFormat="1" ht="31.5">
      <c r="A209" s="370" t="s">
        <v>393</v>
      </c>
      <c r="B209" s="371" t="s">
        <v>88</v>
      </c>
      <c r="C209" s="373" t="s">
        <v>180</v>
      </c>
      <c r="D209" s="372" t="s">
        <v>326</v>
      </c>
      <c r="E209" s="461"/>
      <c r="F209" s="462"/>
      <c r="G209" s="463"/>
      <c r="H209" s="375">
        <f>H210</f>
        <v>4153.7</v>
      </c>
      <c r="I209" s="486"/>
    </row>
    <row r="210" spans="1:9" s="466" customFormat="1" ht="21" customHeight="1">
      <c r="A210" s="334" t="s">
        <v>388</v>
      </c>
      <c r="B210" s="313" t="s">
        <v>88</v>
      </c>
      <c r="C210" s="314" t="s">
        <v>89</v>
      </c>
      <c r="D210" s="312" t="s">
        <v>326</v>
      </c>
      <c r="E210" s="315"/>
      <c r="F210" s="467"/>
      <c r="G210" s="468"/>
      <c r="H210" s="291">
        <f>H211</f>
        <v>4153.7</v>
      </c>
      <c r="I210" s="486"/>
    </row>
    <row r="211" spans="1:9" s="466" customFormat="1" ht="22.5" customHeight="1">
      <c r="A211" s="334" t="s">
        <v>388</v>
      </c>
      <c r="B211" s="313" t="s">
        <v>88</v>
      </c>
      <c r="C211" s="314" t="s">
        <v>89</v>
      </c>
      <c r="D211" s="312" t="s">
        <v>327</v>
      </c>
      <c r="E211" s="315"/>
      <c r="F211" s="467"/>
      <c r="G211" s="468"/>
      <c r="H211" s="291">
        <f>H259+H239+H253+H215+H248+H212+H236+H278+H242+H256+H245</f>
        <v>4153.7</v>
      </c>
      <c r="I211" s="486"/>
    </row>
    <row r="212" spans="1:9" s="466" customFormat="1" ht="39.75" customHeight="1">
      <c r="A212" s="333" t="s">
        <v>17</v>
      </c>
      <c r="B212" s="328" t="s">
        <v>88</v>
      </c>
      <c r="C212" s="329" t="s">
        <v>89</v>
      </c>
      <c r="D212" s="316" t="s">
        <v>377</v>
      </c>
      <c r="E212" s="330"/>
      <c r="F212" s="329"/>
      <c r="G212" s="468"/>
      <c r="H212" s="300">
        <f>H214</f>
        <v>732.8</v>
      </c>
      <c r="I212" s="486"/>
    </row>
    <row r="213" spans="1:9" s="466" customFormat="1" ht="38.25" customHeight="1">
      <c r="A213" s="333" t="s">
        <v>228</v>
      </c>
      <c r="B213" s="328" t="s">
        <v>88</v>
      </c>
      <c r="C213" s="329" t="s">
        <v>89</v>
      </c>
      <c r="D213" s="316" t="s">
        <v>377</v>
      </c>
      <c r="E213" s="330">
        <v>320</v>
      </c>
      <c r="F213" s="329"/>
      <c r="G213" s="468"/>
      <c r="H213" s="300">
        <f>H214</f>
        <v>732.8</v>
      </c>
      <c r="I213" s="486"/>
    </row>
    <row r="214" spans="1:11" s="474" customFormat="1" ht="21.75" customHeight="1">
      <c r="A214" s="333" t="s">
        <v>161</v>
      </c>
      <c r="B214" s="328" t="s">
        <v>88</v>
      </c>
      <c r="C214" s="329" t="s">
        <v>89</v>
      </c>
      <c r="D214" s="316" t="s">
        <v>377</v>
      </c>
      <c r="E214" s="330">
        <v>320</v>
      </c>
      <c r="F214" s="467" t="s">
        <v>141</v>
      </c>
      <c r="G214" s="468" t="s">
        <v>124</v>
      </c>
      <c r="H214" s="300">
        <f>'Пр.3 '!L450</f>
        <v>732.8</v>
      </c>
      <c r="I214" s="464"/>
      <c r="J214" s="473"/>
      <c r="K214" s="473"/>
    </row>
    <row r="215" spans="1:11" s="474" customFormat="1" ht="48.75" customHeight="1">
      <c r="A215" s="333" t="s">
        <v>397</v>
      </c>
      <c r="B215" s="328" t="s">
        <v>88</v>
      </c>
      <c r="C215" s="329" t="s">
        <v>89</v>
      </c>
      <c r="D215" s="316" t="s">
        <v>381</v>
      </c>
      <c r="E215" s="330"/>
      <c r="F215" s="329"/>
      <c r="G215" s="468"/>
      <c r="H215" s="300">
        <f>H217</f>
        <v>255.3</v>
      </c>
      <c r="I215" s="464"/>
      <c r="J215" s="473"/>
      <c r="K215" s="473"/>
    </row>
    <row r="216" spans="1:11" s="474" customFormat="1" ht="51" customHeight="1">
      <c r="A216" s="333" t="s">
        <v>227</v>
      </c>
      <c r="B216" s="328" t="s">
        <v>88</v>
      </c>
      <c r="C216" s="329" t="s">
        <v>89</v>
      </c>
      <c r="D216" s="316" t="s">
        <v>381</v>
      </c>
      <c r="E216" s="330">
        <v>810</v>
      </c>
      <c r="F216" s="329"/>
      <c r="G216" s="468"/>
      <c r="H216" s="300">
        <f>H217</f>
        <v>255.3</v>
      </c>
      <c r="I216" s="464"/>
      <c r="J216" s="473"/>
      <c r="K216" s="473"/>
    </row>
    <row r="217" spans="1:11" s="474" customFormat="1" ht="23.25" customHeight="1">
      <c r="A217" s="333" t="s">
        <v>453</v>
      </c>
      <c r="B217" s="328" t="s">
        <v>88</v>
      </c>
      <c r="C217" s="329" t="s">
        <v>89</v>
      </c>
      <c r="D217" s="316" t="s">
        <v>381</v>
      </c>
      <c r="E217" s="384" t="s">
        <v>13</v>
      </c>
      <c r="F217" s="329" t="s">
        <v>151</v>
      </c>
      <c r="G217" s="468" t="s">
        <v>154</v>
      </c>
      <c r="H217" s="300">
        <f>'Пр.3 '!L329</f>
        <v>255.3</v>
      </c>
      <c r="I217" s="464"/>
      <c r="J217" s="473"/>
      <c r="K217" s="473"/>
    </row>
    <row r="218" spans="1:9" s="466" customFormat="1" ht="17.25" customHeight="1" hidden="1">
      <c r="A218" s="333" t="s">
        <v>429</v>
      </c>
      <c r="B218" s="328" t="s">
        <v>88</v>
      </c>
      <c r="C218" s="329" t="s">
        <v>89</v>
      </c>
      <c r="D218" s="316" t="s">
        <v>428</v>
      </c>
      <c r="E218" s="330">
        <v>850</v>
      </c>
      <c r="F218" s="329"/>
      <c r="G218" s="468"/>
      <c r="H218" s="300">
        <f>H219</f>
        <v>0</v>
      </c>
      <c r="I218" s="486"/>
    </row>
    <row r="219" spans="1:11" s="474" customFormat="1" ht="24.75" customHeight="1" hidden="1">
      <c r="A219" s="333" t="s">
        <v>136</v>
      </c>
      <c r="B219" s="328" t="s">
        <v>88</v>
      </c>
      <c r="C219" s="329" t="s">
        <v>89</v>
      </c>
      <c r="D219" s="316" t="s">
        <v>428</v>
      </c>
      <c r="E219" s="330">
        <v>850</v>
      </c>
      <c r="F219" s="467" t="s">
        <v>124</v>
      </c>
      <c r="G219" s="468" t="s">
        <v>74</v>
      </c>
      <c r="H219" s="300">
        <v>0</v>
      </c>
      <c r="I219" s="464"/>
      <c r="J219" s="473"/>
      <c r="K219" s="473"/>
    </row>
    <row r="220" spans="1:11" s="466" customFormat="1" ht="21" customHeight="1" hidden="1">
      <c r="A220" s="340" t="s">
        <v>60</v>
      </c>
      <c r="B220" s="313" t="s">
        <v>88</v>
      </c>
      <c r="C220" s="314" t="s">
        <v>180</v>
      </c>
      <c r="D220" s="312" t="s">
        <v>326</v>
      </c>
      <c r="E220" s="384"/>
      <c r="F220" s="329"/>
      <c r="G220" s="468"/>
      <c r="H220" s="300" t="e">
        <f>H221</f>
        <v>#REF!</v>
      </c>
      <c r="I220" s="464"/>
      <c r="J220" s="465"/>
      <c r="K220" s="465"/>
    </row>
    <row r="221" spans="1:11" s="466" customFormat="1" ht="21" customHeight="1" hidden="1">
      <c r="A221" s="340" t="s">
        <v>393</v>
      </c>
      <c r="B221" s="313" t="s">
        <v>88</v>
      </c>
      <c r="C221" s="314" t="s">
        <v>180</v>
      </c>
      <c r="D221" s="312" t="s">
        <v>326</v>
      </c>
      <c r="E221" s="384"/>
      <c r="F221" s="329"/>
      <c r="G221" s="468"/>
      <c r="H221" s="300" t="e">
        <f>H222</f>
        <v>#REF!</v>
      </c>
      <c r="I221" s="464"/>
      <c r="J221" s="465"/>
      <c r="K221" s="465"/>
    </row>
    <row r="222" spans="1:11" s="466" customFormat="1" ht="21" customHeight="1" hidden="1">
      <c r="A222" s="340" t="s">
        <v>388</v>
      </c>
      <c r="B222" s="328" t="s">
        <v>88</v>
      </c>
      <c r="C222" s="329" t="s">
        <v>89</v>
      </c>
      <c r="D222" s="316" t="s">
        <v>326</v>
      </c>
      <c r="E222" s="384"/>
      <c r="F222" s="329"/>
      <c r="G222" s="468"/>
      <c r="H222" s="300" t="e">
        <f>H223</f>
        <v>#REF!</v>
      </c>
      <c r="I222" s="464"/>
      <c r="J222" s="465"/>
      <c r="K222" s="465"/>
    </row>
    <row r="223" spans="1:11" s="466" customFormat="1" ht="21" customHeight="1" hidden="1">
      <c r="A223" s="340" t="s">
        <v>398</v>
      </c>
      <c r="B223" s="328" t="s">
        <v>88</v>
      </c>
      <c r="C223" s="329" t="s">
        <v>89</v>
      </c>
      <c r="D223" s="316" t="s">
        <v>327</v>
      </c>
      <c r="E223" s="384"/>
      <c r="F223" s="329"/>
      <c r="G223" s="468"/>
      <c r="H223" s="300" t="e">
        <f>H224</f>
        <v>#REF!</v>
      </c>
      <c r="I223" s="464"/>
      <c r="J223" s="465"/>
      <c r="K223" s="465"/>
    </row>
    <row r="224" spans="1:11" s="466" customFormat="1" ht="42" customHeight="1" hidden="1">
      <c r="A224" s="247" t="s">
        <v>401</v>
      </c>
      <c r="B224" s="328" t="s">
        <v>88</v>
      </c>
      <c r="C224" s="329" t="s">
        <v>89</v>
      </c>
      <c r="D224" s="316" t="s">
        <v>399</v>
      </c>
      <c r="E224" s="384"/>
      <c r="F224" s="329"/>
      <c r="G224" s="468"/>
      <c r="H224" s="300" t="e">
        <f>H225</f>
        <v>#REF!</v>
      </c>
      <c r="I224" s="464"/>
      <c r="J224" s="465"/>
      <c r="K224" s="465"/>
    </row>
    <row r="225" spans="1:11" s="466" customFormat="1" ht="37.5" customHeight="1" hidden="1">
      <c r="A225" s="341" t="s">
        <v>226</v>
      </c>
      <c r="B225" s="328" t="s">
        <v>88</v>
      </c>
      <c r="C225" s="329" t="s">
        <v>89</v>
      </c>
      <c r="D225" s="316" t="s">
        <v>399</v>
      </c>
      <c r="E225" s="330">
        <v>120</v>
      </c>
      <c r="F225" s="329"/>
      <c r="G225" s="468"/>
      <c r="H225" s="300" t="e">
        <f>'Пр.3 '!#REF!</f>
        <v>#REF!</v>
      </c>
      <c r="I225" s="464"/>
      <c r="J225" s="465"/>
      <c r="K225" s="465"/>
    </row>
    <row r="226" spans="1:11" s="466" customFormat="1" ht="21" customHeight="1" hidden="1">
      <c r="A226" s="504" t="s">
        <v>402</v>
      </c>
      <c r="B226" s="505" t="s">
        <v>88</v>
      </c>
      <c r="C226" s="506" t="s">
        <v>89</v>
      </c>
      <c r="D226" s="507" t="s">
        <v>399</v>
      </c>
      <c r="E226" s="508" t="s">
        <v>403</v>
      </c>
      <c r="F226" s="506" t="s">
        <v>154</v>
      </c>
      <c r="G226" s="509" t="s">
        <v>127</v>
      </c>
      <c r="H226" s="510" t="e">
        <f>H220</f>
        <v>#REF!</v>
      </c>
      <c r="I226" s="464"/>
      <c r="J226" s="465"/>
      <c r="K226" s="465"/>
    </row>
    <row r="227" spans="1:9" s="466" customFormat="1" ht="37.5" customHeight="1" hidden="1">
      <c r="A227" s="320" t="s">
        <v>390</v>
      </c>
      <c r="B227" s="288" t="s">
        <v>88</v>
      </c>
      <c r="C227" s="289" t="s">
        <v>180</v>
      </c>
      <c r="D227" s="287" t="s">
        <v>326</v>
      </c>
      <c r="E227" s="299"/>
      <c r="F227" s="329"/>
      <c r="G227" s="468"/>
      <c r="H227" s="291" t="e">
        <f>H228</f>
        <v>#REF!</v>
      </c>
      <c r="I227" s="486"/>
    </row>
    <row r="228" spans="1:9" s="466" customFormat="1" ht="20.25" customHeight="1" hidden="1">
      <c r="A228" s="320" t="s">
        <v>388</v>
      </c>
      <c r="B228" s="288" t="s">
        <v>88</v>
      </c>
      <c r="C228" s="289" t="s">
        <v>89</v>
      </c>
      <c r="D228" s="287" t="s">
        <v>326</v>
      </c>
      <c r="E228" s="290"/>
      <c r="F228" s="329"/>
      <c r="G228" s="468"/>
      <c r="H228" s="291" t="e">
        <f>H229</f>
        <v>#REF!</v>
      </c>
      <c r="I228" s="486"/>
    </row>
    <row r="229" spans="1:9" s="466" customFormat="1" ht="18.75" customHeight="1" hidden="1">
      <c r="A229" s="320" t="s">
        <v>388</v>
      </c>
      <c r="B229" s="288" t="s">
        <v>88</v>
      </c>
      <c r="C229" s="289" t="s">
        <v>89</v>
      </c>
      <c r="D229" s="287" t="s">
        <v>327</v>
      </c>
      <c r="E229" s="290"/>
      <c r="F229" s="314"/>
      <c r="G229" s="472"/>
      <c r="H229" s="291" t="e">
        <f>H230</f>
        <v>#REF!</v>
      </c>
      <c r="I229" s="486"/>
    </row>
    <row r="230" spans="1:9" s="466" customFormat="1" ht="39.75" customHeight="1" hidden="1">
      <c r="A230" s="293" t="s">
        <v>363</v>
      </c>
      <c r="B230" s="297" t="s">
        <v>88</v>
      </c>
      <c r="C230" s="298" t="s">
        <v>89</v>
      </c>
      <c r="D230" s="296" t="s">
        <v>364</v>
      </c>
      <c r="E230" s="299"/>
      <c r="F230" s="314"/>
      <c r="G230" s="472"/>
      <c r="H230" s="300" t="e">
        <f>H231</f>
        <v>#REF!</v>
      </c>
      <c r="I230" s="486"/>
    </row>
    <row r="231" spans="1:9" s="466" customFormat="1" ht="39" customHeight="1" hidden="1">
      <c r="A231" s="293" t="s">
        <v>225</v>
      </c>
      <c r="B231" s="297" t="s">
        <v>88</v>
      </c>
      <c r="C231" s="298" t="s">
        <v>89</v>
      </c>
      <c r="D231" s="296" t="s">
        <v>364</v>
      </c>
      <c r="E231" s="299">
        <v>240</v>
      </c>
      <c r="F231" s="329"/>
      <c r="G231" s="468"/>
      <c r="H231" s="300" t="e">
        <f>'Пр.3 '!#REF!</f>
        <v>#REF!</v>
      </c>
      <c r="I231" s="486"/>
    </row>
    <row r="232" spans="1:9" s="466" customFormat="1" ht="59.25" customHeight="1" hidden="1">
      <c r="A232" s="511" t="s">
        <v>138</v>
      </c>
      <c r="B232" s="505" t="s">
        <v>88</v>
      </c>
      <c r="C232" s="506" t="s">
        <v>89</v>
      </c>
      <c r="D232" s="507" t="s">
        <v>364</v>
      </c>
      <c r="E232" s="512">
        <v>240</v>
      </c>
      <c r="F232" s="506" t="s">
        <v>127</v>
      </c>
      <c r="G232" s="509" t="s">
        <v>139</v>
      </c>
      <c r="H232" s="510" t="e">
        <f>H227</f>
        <v>#REF!</v>
      </c>
      <c r="I232" s="486"/>
    </row>
    <row r="233" spans="1:9" s="466" customFormat="1" ht="37.5" customHeight="1" hidden="1">
      <c r="A233" s="331" t="s">
        <v>540</v>
      </c>
      <c r="B233" s="328" t="s">
        <v>88</v>
      </c>
      <c r="C233" s="329" t="s">
        <v>89</v>
      </c>
      <c r="D233" s="316" t="s">
        <v>538</v>
      </c>
      <c r="E233" s="330"/>
      <c r="F233" s="329"/>
      <c r="G233" s="468"/>
      <c r="H233" s="300">
        <f>H234</f>
        <v>0</v>
      </c>
      <c r="I233" s="486"/>
    </row>
    <row r="234" spans="1:9" s="466" customFormat="1" ht="59.25" customHeight="1" hidden="1">
      <c r="A234" s="331" t="s">
        <v>225</v>
      </c>
      <c r="B234" s="328" t="s">
        <v>88</v>
      </c>
      <c r="C234" s="329" t="s">
        <v>89</v>
      </c>
      <c r="D234" s="316" t="s">
        <v>538</v>
      </c>
      <c r="E234" s="330">
        <v>240</v>
      </c>
      <c r="F234" s="329"/>
      <c r="G234" s="468"/>
      <c r="H234" s="300">
        <f>H235</f>
        <v>0</v>
      </c>
      <c r="I234" s="486"/>
    </row>
    <row r="235" spans="1:9" s="466" customFormat="1" ht="28.5" customHeight="1" hidden="1">
      <c r="A235" s="331" t="s">
        <v>152</v>
      </c>
      <c r="B235" s="328" t="s">
        <v>88</v>
      </c>
      <c r="C235" s="329" t="s">
        <v>89</v>
      </c>
      <c r="D235" s="316" t="s">
        <v>538</v>
      </c>
      <c r="E235" s="330">
        <v>240</v>
      </c>
      <c r="F235" s="329" t="s">
        <v>151</v>
      </c>
      <c r="G235" s="468" t="s">
        <v>124</v>
      </c>
      <c r="H235" s="300">
        <v>0</v>
      </c>
      <c r="I235" s="486"/>
    </row>
    <row r="236" spans="1:9" s="466" customFormat="1" ht="38.25" customHeight="1">
      <c r="A236" s="331" t="s">
        <v>565</v>
      </c>
      <c r="B236" s="328" t="s">
        <v>88</v>
      </c>
      <c r="C236" s="329" t="s">
        <v>89</v>
      </c>
      <c r="D236" s="316" t="s">
        <v>578</v>
      </c>
      <c r="E236" s="330"/>
      <c r="F236" s="329"/>
      <c r="G236" s="468"/>
      <c r="H236" s="300">
        <f>H237</f>
        <v>15</v>
      </c>
      <c r="I236" s="486"/>
    </row>
    <row r="237" spans="1:9" s="466" customFormat="1" ht="28.5" customHeight="1">
      <c r="A237" s="331" t="s">
        <v>219</v>
      </c>
      <c r="B237" s="328" t="s">
        <v>88</v>
      </c>
      <c r="C237" s="329" t="s">
        <v>89</v>
      </c>
      <c r="D237" s="316" t="s">
        <v>578</v>
      </c>
      <c r="E237" s="330">
        <v>870</v>
      </c>
      <c r="F237" s="329"/>
      <c r="G237" s="468"/>
      <c r="H237" s="300">
        <f>H238</f>
        <v>15</v>
      </c>
      <c r="I237" s="486"/>
    </row>
    <row r="238" spans="1:9" s="466" customFormat="1" ht="28.5" customHeight="1">
      <c r="A238" s="331" t="s">
        <v>136</v>
      </c>
      <c r="B238" s="328" t="s">
        <v>88</v>
      </c>
      <c r="C238" s="329" t="s">
        <v>89</v>
      </c>
      <c r="D238" s="316" t="s">
        <v>578</v>
      </c>
      <c r="E238" s="330">
        <v>870</v>
      </c>
      <c r="F238" s="329" t="s">
        <v>124</v>
      </c>
      <c r="G238" s="468" t="s">
        <v>74</v>
      </c>
      <c r="H238" s="300">
        <f>'Пр.3 '!L80</f>
        <v>15</v>
      </c>
      <c r="I238" s="486"/>
    </row>
    <row r="239" spans="1:9" s="466" customFormat="1" ht="22.5" customHeight="1">
      <c r="A239" s="331" t="s">
        <v>427</v>
      </c>
      <c r="B239" s="328" t="s">
        <v>88</v>
      </c>
      <c r="C239" s="329" t="s">
        <v>89</v>
      </c>
      <c r="D239" s="316" t="s">
        <v>369</v>
      </c>
      <c r="E239" s="330"/>
      <c r="F239" s="329"/>
      <c r="G239" s="468"/>
      <c r="H239" s="300">
        <f>H240</f>
        <v>211</v>
      </c>
      <c r="I239" s="486"/>
    </row>
    <row r="240" spans="1:11" s="466" customFormat="1" ht="37.5" customHeight="1">
      <c r="A240" s="378" t="s">
        <v>225</v>
      </c>
      <c r="B240" s="328" t="s">
        <v>88</v>
      </c>
      <c r="C240" s="329" t="s">
        <v>89</v>
      </c>
      <c r="D240" s="316" t="s">
        <v>369</v>
      </c>
      <c r="E240" s="330">
        <v>240</v>
      </c>
      <c r="F240" s="467"/>
      <c r="G240" s="468"/>
      <c r="H240" s="300">
        <f>H241</f>
        <v>211</v>
      </c>
      <c r="I240" s="464"/>
      <c r="J240" s="465"/>
      <c r="K240" s="465"/>
    </row>
    <row r="241" spans="1:11" s="466" customFormat="1" ht="24" customHeight="1">
      <c r="A241" s="333" t="s">
        <v>152</v>
      </c>
      <c r="B241" s="328" t="s">
        <v>88</v>
      </c>
      <c r="C241" s="329" t="s">
        <v>89</v>
      </c>
      <c r="D241" s="316" t="s">
        <v>369</v>
      </c>
      <c r="E241" s="330">
        <v>240</v>
      </c>
      <c r="F241" s="467" t="s">
        <v>151</v>
      </c>
      <c r="G241" s="468" t="s">
        <v>124</v>
      </c>
      <c r="H241" s="300">
        <f>'Пр.3 '!L265</f>
        <v>211</v>
      </c>
      <c r="I241" s="464"/>
      <c r="J241" s="465"/>
      <c r="K241" s="465"/>
    </row>
    <row r="242" spans="1:11" s="466" customFormat="1" ht="51" customHeight="1">
      <c r="A242" s="333" t="s">
        <v>540</v>
      </c>
      <c r="B242" s="328" t="s">
        <v>88</v>
      </c>
      <c r="C242" s="329" t="s">
        <v>89</v>
      </c>
      <c r="D242" s="316" t="s">
        <v>581</v>
      </c>
      <c r="E242" s="330"/>
      <c r="F242" s="329"/>
      <c r="G242" s="468"/>
      <c r="H242" s="300">
        <f>H243</f>
        <v>22.1</v>
      </c>
      <c r="I242" s="464"/>
      <c r="J242" s="465"/>
      <c r="K242" s="465"/>
    </row>
    <row r="243" spans="1:11" s="466" customFormat="1" ht="45.75" customHeight="1">
      <c r="A243" s="333" t="s">
        <v>225</v>
      </c>
      <c r="B243" s="328" t="s">
        <v>88</v>
      </c>
      <c r="C243" s="329" t="s">
        <v>89</v>
      </c>
      <c r="D243" s="316" t="s">
        <v>582</v>
      </c>
      <c r="E243" s="330">
        <v>240</v>
      </c>
      <c r="F243" s="329"/>
      <c r="G243" s="468"/>
      <c r="H243" s="300">
        <f>H244</f>
        <v>22.1</v>
      </c>
      <c r="I243" s="464"/>
      <c r="J243" s="465"/>
      <c r="K243" s="465"/>
    </row>
    <row r="244" spans="1:11" s="466" customFormat="1" ht="24" customHeight="1">
      <c r="A244" s="333" t="s">
        <v>152</v>
      </c>
      <c r="B244" s="328" t="s">
        <v>88</v>
      </c>
      <c r="C244" s="329" t="s">
        <v>89</v>
      </c>
      <c r="D244" s="316" t="s">
        <v>581</v>
      </c>
      <c r="E244" s="330">
        <v>240</v>
      </c>
      <c r="F244" s="329" t="s">
        <v>151</v>
      </c>
      <c r="G244" s="468" t="s">
        <v>124</v>
      </c>
      <c r="H244" s="300">
        <f>'Пр.3 '!L281</f>
        <v>22.1</v>
      </c>
      <c r="I244" s="464"/>
      <c r="J244" s="465"/>
      <c r="K244" s="465"/>
    </row>
    <row r="245" spans="1:11" s="466" customFormat="1" ht="24" customHeight="1">
      <c r="A245" s="333" t="s">
        <v>602</v>
      </c>
      <c r="B245" s="328" t="s">
        <v>88</v>
      </c>
      <c r="C245" s="329" t="s">
        <v>89</v>
      </c>
      <c r="D245" s="316" t="s">
        <v>604</v>
      </c>
      <c r="E245" s="330"/>
      <c r="F245" s="329"/>
      <c r="G245" s="468"/>
      <c r="H245" s="300">
        <f>H246</f>
        <v>80</v>
      </c>
      <c r="I245" s="464"/>
      <c r="J245" s="465"/>
      <c r="K245" s="465"/>
    </row>
    <row r="246" spans="1:11" s="466" customFormat="1" ht="37.5" customHeight="1">
      <c r="A246" s="333" t="s">
        <v>225</v>
      </c>
      <c r="B246" s="328" t="s">
        <v>88</v>
      </c>
      <c r="C246" s="329" t="s">
        <v>89</v>
      </c>
      <c r="D246" s="316" t="s">
        <v>604</v>
      </c>
      <c r="E246" s="330">
        <v>240</v>
      </c>
      <c r="F246" s="329"/>
      <c r="G246" s="468"/>
      <c r="H246" s="300">
        <f>H247</f>
        <v>80</v>
      </c>
      <c r="I246" s="464"/>
      <c r="J246" s="465"/>
      <c r="K246" s="465"/>
    </row>
    <row r="247" spans="1:11" s="466" customFormat="1" ht="24" customHeight="1">
      <c r="A247" s="333" t="s">
        <v>155</v>
      </c>
      <c r="B247" s="328" t="s">
        <v>88</v>
      </c>
      <c r="C247" s="329" t="s">
        <v>89</v>
      </c>
      <c r="D247" s="316" t="s">
        <v>604</v>
      </c>
      <c r="E247" s="330">
        <v>240</v>
      </c>
      <c r="F247" s="329" t="s">
        <v>151</v>
      </c>
      <c r="G247" s="468" t="s">
        <v>127</v>
      </c>
      <c r="H247" s="300">
        <f>'Пр.3 '!L415</f>
        <v>80</v>
      </c>
      <c r="I247" s="464"/>
      <c r="J247" s="465"/>
      <c r="K247" s="465"/>
    </row>
    <row r="248" spans="1:11" s="474" customFormat="1" ht="34.5" customHeight="1">
      <c r="A248" s="333" t="s">
        <v>356</v>
      </c>
      <c r="B248" s="328" t="s">
        <v>88</v>
      </c>
      <c r="C248" s="329" t="s">
        <v>89</v>
      </c>
      <c r="D248" s="316" t="s">
        <v>430</v>
      </c>
      <c r="E248" s="330"/>
      <c r="F248" s="329"/>
      <c r="G248" s="468"/>
      <c r="H248" s="300">
        <f>H249+H251</f>
        <v>2088.5</v>
      </c>
      <c r="I248" s="464"/>
      <c r="J248" s="473"/>
      <c r="K248" s="473"/>
    </row>
    <row r="249" spans="1:11" s="474" customFormat="1" ht="41.25" customHeight="1">
      <c r="A249" s="333" t="s">
        <v>225</v>
      </c>
      <c r="B249" s="328" t="s">
        <v>88</v>
      </c>
      <c r="C249" s="329" t="s">
        <v>89</v>
      </c>
      <c r="D249" s="316" t="s">
        <v>430</v>
      </c>
      <c r="E249" s="330">
        <v>240</v>
      </c>
      <c r="F249" s="329"/>
      <c r="G249" s="468"/>
      <c r="H249" s="300">
        <f>H250</f>
        <v>2028.2</v>
      </c>
      <c r="I249" s="464"/>
      <c r="J249" s="473"/>
      <c r="K249" s="473"/>
    </row>
    <row r="250" spans="1:11" s="486" customFormat="1" ht="29.25" customHeight="1">
      <c r="A250" s="333" t="s">
        <v>155</v>
      </c>
      <c r="B250" s="328" t="s">
        <v>88</v>
      </c>
      <c r="C250" s="329" t="s">
        <v>89</v>
      </c>
      <c r="D250" s="316" t="s">
        <v>430</v>
      </c>
      <c r="E250" s="330">
        <v>240</v>
      </c>
      <c r="F250" s="467" t="s">
        <v>151</v>
      </c>
      <c r="G250" s="468" t="s">
        <v>127</v>
      </c>
      <c r="H250" s="300">
        <f>'Пр.3 '!L376</f>
        <v>2028.2</v>
      </c>
      <c r="I250" s="464"/>
      <c r="J250" s="464"/>
      <c r="K250" s="464"/>
    </row>
    <row r="251" spans="1:11" s="486" customFormat="1" ht="29.25" customHeight="1">
      <c r="A251" s="333" t="s">
        <v>429</v>
      </c>
      <c r="B251" s="328" t="s">
        <v>88</v>
      </c>
      <c r="C251" s="329" t="s">
        <v>89</v>
      </c>
      <c r="D251" s="316" t="s">
        <v>430</v>
      </c>
      <c r="E251" s="330">
        <v>850</v>
      </c>
      <c r="F251" s="329"/>
      <c r="G251" s="468"/>
      <c r="H251" s="300">
        <f>H252</f>
        <v>60.3</v>
      </c>
      <c r="I251" s="464"/>
      <c r="J251" s="464"/>
      <c r="K251" s="464"/>
    </row>
    <row r="252" spans="1:11" s="486" customFormat="1" ht="29.25" customHeight="1">
      <c r="A252" s="333" t="s">
        <v>579</v>
      </c>
      <c r="B252" s="328" t="s">
        <v>88</v>
      </c>
      <c r="C252" s="329" t="s">
        <v>89</v>
      </c>
      <c r="D252" s="316" t="s">
        <v>430</v>
      </c>
      <c r="E252" s="330">
        <v>850</v>
      </c>
      <c r="F252" s="329" t="s">
        <v>151</v>
      </c>
      <c r="G252" s="468" t="s">
        <v>127</v>
      </c>
      <c r="H252" s="300">
        <f>'Пр.3 '!L413</f>
        <v>60.3</v>
      </c>
      <c r="I252" s="464"/>
      <c r="J252" s="464"/>
      <c r="K252" s="464"/>
    </row>
    <row r="253" spans="1:11" s="466" customFormat="1" ht="27" customHeight="1">
      <c r="A253" s="333" t="s">
        <v>380</v>
      </c>
      <c r="B253" s="328" t="s">
        <v>88</v>
      </c>
      <c r="C253" s="329" t="s">
        <v>89</v>
      </c>
      <c r="D253" s="316" t="s">
        <v>435</v>
      </c>
      <c r="E253" s="330"/>
      <c r="F253" s="329"/>
      <c r="G253" s="468"/>
      <c r="H253" s="300">
        <f>H254</f>
        <v>117.8</v>
      </c>
      <c r="I253" s="464"/>
      <c r="J253" s="465"/>
      <c r="K253" s="465"/>
    </row>
    <row r="254" spans="1:11" s="474" customFormat="1" ht="40.5" customHeight="1">
      <c r="A254" s="333" t="s">
        <v>225</v>
      </c>
      <c r="B254" s="328" t="s">
        <v>88</v>
      </c>
      <c r="C254" s="329" t="s">
        <v>89</v>
      </c>
      <c r="D254" s="316" t="s">
        <v>435</v>
      </c>
      <c r="E254" s="330">
        <v>240</v>
      </c>
      <c r="F254" s="329"/>
      <c r="G254" s="468"/>
      <c r="H254" s="300">
        <f>H255</f>
        <v>117.8</v>
      </c>
      <c r="I254" s="464"/>
      <c r="J254" s="473"/>
      <c r="K254" s="473"/>
    </row>
    <row r="255" spans="1:11" s="474" customFormat="1" ht="21.75" customHeight="1">
      <c r="A255" s="333" t="s">
        <v>153</v>
      </c>
      <c r="B255" s="328" t="s">
        <v>88</v>
      </c>
      <c r="C255" s="329" t="s">
        <v>89</v>
      </c>
      <c r="D255" s="316" t="s">
        <v>435</v>
      </c>
      <c r="E255" s="330">
        <v>240</v>
      </c>
      <c r="F255" s="329" t="s">
        <v>151</v>
      </c>
      <c r="G255" s="468" t="s">
        <v>154</v>
      </c>
      <c r="H255" s="300">
        <f>'Пр.3 '!L327</f>
        <v>117.8</v>
      </c>
      <c r="I255" s="464"/>
      <c r="J255" s="473"/>
      <c r="K255" s="473"/>
    </row>
    <row r="256" spans="1:11" s="474" customFormat="1" ht="21.75" customHeight="1" hidden="1">
      <c r="A256" s="333" t="s">
        <v>586</v>
      </c>
      <c r="B256" s="328" t="s">
        <v>88</v>
      </c>
      <c r="C256" s="329" t="s">
        <v>89</v>
      </c>
      <c r="D256" s="316" t="s">
        <v>585</v>
      </c>
      <c r="E256" s="330"/>
      <c r="F256" s="329"/>
      <c r="G256" s="468"/>
      <c r="H256" s="300">
        <f>H257</f>
        <v>0</v>
      </c>
      <c r="I256" s="464"/>
      <c r="J256" s="473"/>
      <c r="K256" s="473"/>
    </row>
    <row r="257" spans="1:11" s="474" customFormat="1" ht="40.5" customHeight="1" hidden="1">
      <c r="A257" s="333" t="s">
        <v>225</v>
      </c>
      <c r="B257" s="328" t="s">
        <v>88</v>
      </c>
      <c r="C257" s="329" t="s">
        <v>89</v>
      </c>
      <c r="D257" s="316" t="s">
        <v>585</v>
      </c>
      <c r="E257" s="330">
        <v>240</v>
      </c>
      <c r="F257" s="329"/>
      <c r="G257" s="468"/>
      <c r="H257" s="300">
        <f>H258</f>
        <v>0</v>
      </c>
      <c r="I257" s="464"/>
      <c r="J257" s="473"/>
      <c r="K257" s="473"/>
    </row>
    <row r="258" spans="1:11" s="474" customFormat="1" ht="21.75" customHeight="1" hidden="1">
      <c r="A258" s="333" t="s">
        <v>153</v>
      </c>
      <c r="B258" s="328" t="s">
        <v>88</v>
      </c>
      <c r="C258" s="329" t="s">
        <v>89</v>
      </c>
      <c r="D258" s="316" t="s">
        <v>591</v>
      </c>
      <c r="E258" s="330">
        <v>240</v>
      </c>
      <c r="F258" s="329" t="s">
        <v>151</v>
      </c>
      <c r="G258" s="468" t="s">
        <v>154</v>
      </c>
      <c r="H258" s="300">
        <f>'Пр.3 '!L331</f>
        <v>0</v>
      </c>
      <c r="I258" s="464"/>
      <c r="J258" s="473"/>
      <c r="K258" s="473"/>
    </row>
    <row r="259" spans="1:9" s="466" customFormat="1" ht="38.25" customHeight="1">
      <c r="A259" s="333" t="s">
        <v>395</v>
      </c>
      <c r="B259" s="328" t="s">
        <v>88</v>
      </c>
      <c r="C259" s="329" t="s">
        <v>89</v>
      </c>
      <c r="D259" s="316" t="s">
        <v>428</v>
      </c>
      <c r="E259" s="330"/>
      <c r="F259" s="467"/>
      <c r="G259" s="468"/>
      <c r="H259" s="300">
        <f>H260+H276</f>
        <v>494.1</v>
      </c>
      <c r="I259" s="486"/>
    </row>
    <row r="260" spans="1:9" s="466" customFormat="1" ht="38.25" customHeight="1">
      <c r="A260" s="333" t="s">
        <v>225</v>
      </c>
      <c r="B260" s="328" t="s">
        <v>88</v>
      </c>
      <c r="C260" s="329" t="s">
        <v>89</v>
      </c>
      <c r="D260" s="316" t="s">
        <v>428</v>
      </c>
      <c r="E260" s="330">
        <v>240</v>
      </c>
      <c r="F260" s="467"/>
      <c r="G260" s="468"/>
      <c r="H260" s="300">
        <f>H261</f>
        <v>460</v>
      </c>
      <c r="I260" s="486"/>
    </row>
    <row r="261" spans="1:9" s="466" customFormat="1" ht="23.25" customHeight="1">
      <c r="A261" s="333" t="s">
        <v>136</v>
      </c>
      <c r="B261" s="328" t="s">
        <v>88</v>
      </c>
      <c r="C261" s="329" t="s">
        <v>89</v>
      </c>
      <c r="D261" s="316" t="s">
        <v>428</v>
      </c>
      <c r="E261" s="330">
        <v>240</v>
      </c>
      <c r="F261" s="467" t="s">
        <v>124</v>
      </c>
      <c r="G261" s="468" t="s">
        <v>74</v>
      </c>
      <c r="H261" s="300">
        <f>'Пр.3 '!L120</f>
        <v>460</v>
      </c>
      <c r="I261" s="486"/>
    </row>
    <row r="262" spans="1:11" s="486" customFormat="1" ht="30" customHeight="1" hidden="1">
      <c r="A262" s="333"/>
      <c r="B262" s="328"/>
      <c r="C262" s="329"/>
      <c r="D262" s="316"/>
      <c r="E262" s="330"/>
      <c r="F262" s="467"/>
      <c r="G262" s="468"/>
      <c r="H262" s="300"/>
      <c r="I262" s="464"/>
      <c r="J262" s="464"/>
      <c r="K262" s="464"/>
    </row>
    <row r="263" spans="1:11" s="486" customFormat="1" ht="24.75" customHeight="1" hidden="1">
      <c r="A263" s="333"/>
      <c r="B263" s="328"/>
      <c r="C263" s="329"/>
      <c r="D263" s="316"/>
      <c r="E263" s="330"/>
      <c r="F263" s="467"/>
      <c r="G263" s="468"/>
      <c r="H263" s="300"/>
      <c r="I263" s="464"/>
      <c r="J263" s="464"/>
      <c r="K263" s="464"/>
    </row>
    <row r="264" spans="1:11" s="474" customFormat="1" ht="25.5" customHeight="1" hidden="1">
      <c r="A264" s="333"/>
      <c r="B264" s="328"/>
      <c r="C264" s="329"/>
      <c r="D264" s="316"/>
      <c r="E264" s="330"/>
      <c r="F264" s="467"/>
      <c r="G264" s="468"/>
      <c r="H264" s="300"/>
      <c r="I264" s="464"/>
      <c r="J264" s="473"/>
      <c r="K264" s="473"/>
    </row>
    <row r="265" spans="1:11" s="474" customFormat="1" ht="42.75" customHeight="1" hidden="1">
      <c r="A265" s="333"/>
      <c r="B265" s="328"/>
      <c r="C265" s="329"/>
      <c r="D265" s="316"/>
      <c r="E265" s="330"/>
      <c r="F265" s="467"/>
      <c r="G265" s="468"/>
      <c r="H265" s="300"/>
      <c r="I265" s="464"/>
      <c r="J265" s="473"/>
      <c r="K265" s="473"/>
    </row>
    <row r="266" spans="1:11" s="474" customFormat="1" ht="25.5" customHeight="1" hidden="1">
      <c r="A266" s="333"/>
      <c r="B266" s="328"/>
      <c r="C266" s="329"/>
      <c r="D266" s="316"/>
      <c r="E266" s="330"/>
      <c r="F266" s="467"/>
      <c r="G266" s="468"/>
      <c r="H266" s="300"/>
      <c r="I266" s="464"/>
      <c r="J266" s="473"/>
      <c r="K266" s="473"/>
    </row>
    <row r="267" spans="1:11" s="474" customFormat="1" ht="93.75" customHeight="1" hidden="1">
      <c r="A267" s="331"/>
      <c r="B267" s="328"/>
      <c r="C267" s="329"/>
      <c r="D267" s="316"/>
      <c r="E267" s="330"/>
      <c r="F267" s="467"/>
      <c r="G267" s="468"/>
      <c r="H267" s="300"/>
      <c r="I267" s="464"/>
      <c r="J267" s="473"/>
      <c r="K267" s="473"/>
    </row>
    <row r="268" spans="1:11" s="474" customFormat="1" ht="37.5" customHeight="1" hidden="1">
      <c r="A268" s="331"/>
      <c r="B268" s="328"/>
      <c r="C268" s="329"/>
      <c r="D268" s="316"/>
      <c r="E268" s="330"/>
      <c r="F268" s="467"/>
      <c r="G268" s="468"/>
      <c r="H268" s="300"/>
      <c r="I268" s="464"/>
      <c r="J268" s="473"/>
      <c r="K268" s="473"/>
    </row>
    <row r="269" spans="1:11" s="474" customFormat="1" ht="18.75" customHeight="1" hidden="1">
      <c r="A269" s="511"/>
      <c r="B269" s="505"/>
      <c r="C269" s="506"/>
      <c r="D269" s="507"/>
      <c r="E269" s="512"/>
      <c r="F269" s="513"/>
      <c r="G269" s="509"/>
      <c r="H269" s="510"/>
      <c r="I269" s="464"/>
      <c r="J269" s="473"/>
      <c r="K269" s="473"/>
    </row>
    <row r="270" spans="1:9" s="466" customFormat="1" ht="52.5" customHeight="1" hidden="1">
      <c r="A270" s="333"/>
      <c r="B270" s="328"/>
      <c r="C270" s="329"/>
      <c r="D270" s="316"/>
      <c r="E270" s="330"/>
      <c r="F270" s="329"/>
      <c r="G270" s="468"/>
      <c r="H270" s="300"/>
      <c r="I270" s="486"/>
    </row>
    <row r="271" spans="1:9" s="466" customFormat="1" ht="26.25" customHeight="1" hidden="1">
      <c r="A271" s="333"/>
      <c r="B271" s="328"/>
      <c r="C271" s="329"/>
      <c r="D271" s="316"/>
      <c r="E271" s="330"/>
      <c r="F271" s="329"/>
      <c r="G271" s="468"/>
      <c r="H271" s="300"/>
      <c r="I271" s="486"/>
    </row>
    <row r="272" spans="1:9" s="466" customFormat="1" ht="27.75" customHeight="1" hidden="1">
      <c r="A272" s="333"/>
      <c r="B272" s="328"/>
      <c r="C272" s="329"/>
      <c r="D272" s="316"/>
      <c r="E272" s="330"/>
      <c r="F272" s="329"/>
      <c r="G272" s="468"/>
      <c r="H272" s="300"/>
      <c r="I272" s="486"/>
    </row>
    <row r="273" spans="1:9" s="466" customFormat="1" ht="59.25" customHeight="1" hidden="1">
      <c r="A273" s="333"/>
      <c r="B273" s="328"/>
      <c r="C273" s="329"/>
      <c r="D273" s="316"/>
      <c r="E273" s="330"/>
      <c r="F273" s="329"/>
      <c r="G273" s="468"/>
      <c r="H273" s="300"/>
      <c r="I273" s="486"/>
    </row>
    <row r="274" spans="1:9" s="466" customFormat="1" ht="62.25" customHeight="1" hidden="1">
      <c r="A274" s="333"/>
      <c r="B274" s="328"/>
      <c r="C274" s="329"/>
      <c r="D274" s="316"/>
      <c r="E274" s="330"/>
      <c r="F274" s="329"/>
      <c r="G274" s="468"/>
      <c r="H274" s="300"/>
      <c r="I274" s="486"/>
    </row>
    <row r="275" spans="1:9" s="466" customFormat="1" ht="30" customHeight="1" hidden="1">
      <c r="A275" s="333"/>
      <c r="B275" s="328"/>
      <c r="C275" s="329"/>
      <c r="D275" s="316"/>
      <c r="E275" s="330"/>
      <c r="F275" s="329"/>
      <c r="G275" s="468"/>
      <c r="H275" s="300"/>
      <c r="I275" s="486"/>
    </row>
    <row r="276" spans="1:11" s="474" customFormat="1" ht="21.75" customHeight="1">
      <c r="A276" s="333" t="s">
        <v>429</v>
      </c>
      <c r="B276" s="328" t="s">
        <v>88</v>
      </c>
      <c r="C276" s="329" t="s">
        <v>89</v>
      </c>
      <c r="D276" s="316" t="s">
        <v>428</v>
      </c>
      <c r="E276" s="330">
        <v>850</v>
      </c>
      <c r="F276" s="329"/>
      <c r="G276" s="468"/>
      <c r="H276" s="300">
        <f>H277</f>
        <v>34.1</v>
      </c>
      <c r="I276" s="464"/>
      <c r="J276" s="473"/>
      <c r="K276" s="473"/>
    </row>
    <row r="277" spans="1:11" s="474" customFormat="1" ht="21.75" customHeight="1">
      <c r="A277" s="333" t="s">
        <v>136</v>
      </c>
      <c r="B277" s="328" t="s">
        <v>88</v>
      </c>
      <c r="C277" s="329" t="s">
        <v>89</v>
      </c>
      <c r="D277" s="316" t="s">
        <v>428</v>
      </c>
      <c r="E277" s="330">
        <v>850</v>
      </c>
      <c r="F277" s="329" t="s">
        <v>124</v>
      </c>
      <c r="G277" s="468" t="s">
        <v>74</v>
      </c>
      <c r="H277" s="300">
        <f>'Пр.3 '!L121</f>
        <v>34.1</v>
      </c>
      <c r="I277" s="464"/>
      <c r="J277" s="473"/>
      <c r="K277" s="473"/>
    </row>
    <row r="278" spans="1:9" s="466" customFormat="1" ht="54.75" customHeight="1">
      <c r="A278" s="333" t="s">
        <v>574</v>
      </c>
      <c r="B278" s="328" t="s">
        <v>88</v>
      </c>
      <c r="C278" s="329" t="s">
        <v>89</v>
      </c>
      <c r="D278" s="316" t="s">
        <v>399</v>
      </c>
      <c r="E278" s="330"/>
      <c r="F278" s="329"/>
      <c r="G278" s="468"/>
      <c r="H278" s="300">
        <f>H279</f>
        <v>137.1</v>
      </c>
      <c r="I278" s="486"/>
    </row>
    <row r="279" spans="1:9" s="466" customFormat="1" ht="44.25" customHeight="1">
      <c r="A279" s="333" t="s">
        <v>226</v>
      </c>
      <c r="B279" s="328" t="s">
        <v>88</v>
      </c>
      <c r="C279" s="329" t="s">
        <v>89</v>
      </c>
      <c r="D279" s="316" t="s">
        <v>399</v>
      </c>
      <c r="E279" s="330">
        <v>120</v>
      </c>
      <c r="F279" s="329"/>
      <c r="G279" s="468"/>
      <c r="H279" s="300">
        <f>H280</f>
        <v>137.1</v>
      </c>
      <c r="I279" s="486"/>
    </row>
    <row r="280" spans="1:9" s="466" customFormat="1" ht="26.25" customHeight="1">
      <c r="A280" s="333" t="s">
        <v>60</v>
      </c>
      <c r="B280" s="328" t="s">
        <v>88</v>
      </c>
      <c r="C280" s="329" t="s">
        <v>89</v>
      </c>
      <c r="D280" s="316" t="s">
        <v>399</v>
      </c>
      <c r="E280" s="330">
        <v>120</v>
      </c>
      <c r="F280" s="329" t="s">
        <v>154</v>
      </c>
      <c r="G280" s="468" t="s">
        <v>127</v>
      </c>
      <c r="H280" s="300">
        <f>'Пр.3 '!L145</f>
        <v>137.1</v>
      </c>
      <c r="I280" s="486"/>
    </row>
    <row r="281" spans="1:11" s="466" customFormat="1" ht="15.75">
      <c r="A281" s="633" t="s">
        <v>98</v>
      </c>
      <c r="B281" s="634"/>
      <c r="C281" s="634"/>
      <c r="D281" s="634"/>
      <c r="E281" s="634"/>
      <c r="F281" s="634"/>
      <c r="G281" s="635"/>
      <c r="H281" s="514">
        <f>H10+H16+H22+H42+H55+H66+H94+H112+H118+H124+H135+H154+H159+H209</f>
        <v>18747.899999999998</v>
      </c>
      <c r="I281" s="464"/>
      <c r="J281" s="465"/>
      <c r="K281" s="465"/>
    </row>
    <row r="282" spans="1:8" s="451" customFormat="1" ht="15.75">
      <c r="A282" s="515"/>
      <c r="B282" s="516"/>
      <c r="C282" s="516"/>
      <c r="D282" s="516"/>
      <c r="E282" s="517"/>
      <c r="F282" s="518"/>
      <c r="G282" s="519"/>
      <c r="H282" s="520"/>
    </row>
    <row r="283" spans="1:8" s="451" customFormat="1" ht="15.75">
      <c r="A283" s="521"/>
      <c r="B283" s="522"/>
      <c r="C283" s="522"/>
      <c r="D283" s="522"/>
      <c r="E283" s="521"/>
      <c r="F283" s="523"/>
      <c r="G283" s="524"/>
      <c r="H283" s="525"/>
    </row>
    <row r="284" spans="1:8" s="451" customFormat="1" ht="15.75">
      <c r="A284" s="521"/>
      <c r="B284" s="522"/>
      <c r="C284" s="522"/>
      <c r="D284" s="522"/>
      <c r="E284" s="521"/>
      <c r="F284" s="523"/>
      <c r="G284" s="524"/>
      <c r="H284" s="525"/>
    </row>
    <row r="285" spans="1:8" s="451" customFormat="1" ht="15.75">
      <c r="A285" s="521"/>
      <c r="B285" s="522"/>
      <c r="C285" s="522"/>
      <c r="D285" s="522"/>
      <c r="E285" s="521"/>
      <c r="F285" s="523"/>
      <c r="G285" s="524"/>
      <c r="H285" s="525"/>
    </row>
    <row r="286" spans="1:8" s="451" customFormat="1" ht="15.75">
      <c r="A286" s="521"/>
      <c r="B286" s="522"/>
      <c r="C286" s="522"/>
      <c r="D286" s="522"/>
      <c r="E286" s="521"/>
      <c r="F286" s="523"/>
      <c r="G286" s="524"/>
      <c r="H286" s="525"/>
    </row>
    <row r="287" spans="1:8" s="451" customFormat="1" ht="15.75">
      <c r="A287" s="521"/>
      <c r="B287" s="522"/>
      <c r="C287" s="522"/>
      <c r="D287" s="522"/>
      <c r="E287" s="521"/>
      <c r="F287" s="523"/>
      <c r="G287" s="524"/>
      <c r="H287" s="525"/>
    </row>
    <row r="288" spans="1:8" s="451" customFormat="1" ht="15.75">
      <c r="A288" s="521"/>
      <c r="B288" s="522"/>
      <c r="C288" s="522"/>
      <c r="D288" s="522"/>
      <c r="E288" s="521"/>
      <c r="F288" s="523"/>
      <c r="G288" s="524"/>
      <c r="H288" s="525"/>
    </row>
    <row r="289" spans="1:8" s="451" customFormat="1" ht="15.75">
      <c r="A289" s="521"/>
      <c r="B289" s="522"/>
      <c r="C289" s="522"/>
      <c r="D289" s="522"/>
      <c r="E289" s="521"/>
      <c r="F289" s="523"/>
      <c r="G289" s="524"/>
      <c r="H289" s="525"/>
    </row>
    <row r="290" spans="1:8" s="451" customFormat="1" ht="15.75">
      <c r="A290" s="521"/>
      <c r="B290" s="522"/>
      <c r="C290" s="522"/>
      <c r="D290" s="522"/>
      <c r="E290" s="521"/>
      <c r="F290" s="523"/>
      <c r="G290" s="524"/>
      <c r="H290" s="525"/>
    </row>
    <row r="291" spans="1:8" s="451" customFormat="1" ht="15.75">
      <c r="A291" s="521"/>
      <c r="B291" s="522"/>
      <c r="C291" s="522"/>
      <c r="D291" s="522"/>
      <c r="E291" s="521"/>
      <c r="F291" s="523"/>
      <c r="G291" s="524"/>
      <c r="H291" s="525"/>
    </row>
    <row r="292" spans="1:8" s="451" customFormat="1" ht="15.75">
      <c r="A292" s="521"/>
      <c r="B292" s="522"/>
      <c r="C292" s="522"/>
      <c r="D292" s="522"/>
      <c r="E292" s="521"/>
      <c r="F292" s="523"/>
      <c r="G292" s="524"/>
      <c r="H292" s="525"/>
    </row>
    <row r="293" spans="1:8" s="451" customFormat="1" ht="15.75">
      <c r="A293" s="521"/>
      <c r="B293" s="522"/>
      <c r="C293" s="522"/>
      <c r="D293" s="522"/>
      <c r="E293" s="521"/>
      <c r="F293" s="523"/>
      <c r="G293" s="524"/>
      <c r="H293" s="525"/>
    </row>
    <row r="294" spans="1:8" s="451" customFormat="1" ht="15.75">
      <c r="A294" s="521"/>
      <c r="B294" s="522"/>
      <c r="C294" s="522"/>
      <c r="D294" s="522"/>
      <c r="E294" s="521"/>
      <c r="F294" s="523"/>
      <c r="G294" s="524"/>
      <c r="H294" s="525"/>
    </row>
    <row r="295" spans="1:8" s="451" customFormat="1" ht="15.75">
      <c r="A295" s="521"/>
      <c r="B295" s="522"/>
      <c r="C295" s="522"/>
      <c r="D295" s="522"/>
      <c r="E295" s="521"/>
      <c r="F295" s="523"/>
      <c r="G295" s="524"/>
      <c r="H295" s="525"/>
    </row>
    <row r="296" spans="1:8" s="451" customFormat="1" ht="15.75">
      <c r="A296" s="521"/>
      <c r="B296" s="522"/>
      <c r="C296" s="522"/>
      <c r="D296" s="522"/>
      <c r="E296" s="521"/>
      <c r="F296" s="523"/>
      <c r="G296" s="524"/>
      <c r="H296" s="525"/>
    </row>
    <row r="297" spans="1:8" s="451" customFormat="1" ht="15.75">
      <c r="A297" s="521"/>
      <c r="B297" s="522"/>
      <c r="C297" s="522"/>
      <c r="D297" s="522"/>
      <c r="E297" s="521"/>
      <c r="F297" s="523"/>
      <c r="G297" s="524"/>
      <c r="H297" s="525"/>
    </row>
    <row r="298" spans="1:8" s="451" customFormat="1" ht="15.75">
      <c r="A298" s="521"/>
      <c r="B298" s="522"/>
      <c r="C298" s="522"/>
      <c r="D298" s="522"/>
      <c r="E298" s="521"/>
      <c r="F298" s="523"/>
      <c r="G298" s="524"/>
      <c r="H298" s="525"/>
    </row>
    <row r="299" spans="1:8" s="451" customFormat="1" ht="15.75">
      <c r="A299" s="521"/>
      <c r="B299" s="522"/>
      <c r="C299" s="522"/>
      <c r="D299" s="522"/>
      <c r="E299" s="521"/>
      <c r="F299" s="523"/>
      <c r="G299" s="524"/>
      <c r="H299" s="525"/>
    </row>
    <row r="300" spans="1:8" s="451" customFormat="1" ht="15.75">
      <c r="A300" s="521"/>
      <c r="B300" s="522"/>
      <c r="C300" s="522"/>
      <c r="D300" s="522"/>
      <c r="E300" s="521"/>
      <c r="F300" s="523"/>
      <c r="G300" s="524"/>
      <c r="H300" s="525"/>
    </row>
    <row r="301" spans="1:8" s="451" customFormat="1" ht="15.75">
      <c r="A301" s="521"/>
      <c r="B301" s="522"/>
      <c r="C301" s="522"/>
      <c r="D301" s="522"/>
      <c r="E301" s="521"/>
      <c r="F301" s="523"/>
      <c r="G301" s="524"/>
      <c r="H301" s="525"/>
    </row>
    <row r="302" spans="1:8" s="451" customFormat="1" ht="15.75">
      <c r="A302" s="521"/>
      <c r="B302" s="522"/>
      <c r="C302" s="522"/>
      <c r="D302" s="522"/>
      <c r="E302" s="521"/>
      <c r="F302" s="523"/>
      <c r="G302" s="524"/>
      <c r="H302" s="525"/>
    </row>
    <row r="303" spans="1:8" s="451" customFormat="1" ht="15.75">
      <c r="A303" s="521"/>
      <c r="B303" s="522"/>
      <c r="C303" s="522"/>
      <c r="D303" s="522"/>
      <c r="E303" s="521"/>
      <c r="F303" s="523"/>
      <c r="G303" s="524"/>
      <c r="H303" s="525"/>
    </row>
    <row r="304" spans="1:8" s="451" customFormat="1" ht="15.75">
      <c r="A304" s="521"/>
      <c r="B304" s="522"/>
      <c r="C304" s="522"/>
      <c r="D304" s="522"/>
      <c r="E304" s="521"/>
      <c r="F304" s="523"/>
      <c r="G304" s="524"/>
      <c r="H304" s="525"/>
    </row>
    <row r="305" spans="1:8" s="451" customFormat="1" ht="15.75">
      <c r="A305" s="521"/>
      <c r="B305" s="522"/>
      <c r="C305" s="522"/>
      <c r="D305" s="522"/>
      <c r="E305" s="521"/>
      <c r="F305" s="523"/>
      <c r="G305" s="524"/>
      <c r="H305" s="525"/>
    </row>
    <row r="306" spans="1:8" s="451" customFormat="1" ht="15.75">
      <c r="A306" s="521"/>
      <c r="B306" s="522"/>
      <c r="C306" s="522"/>
      <c r="D306" s="522"/>
      <c r="E306" s="521"/>
      <c r="F306" s="523"/>
      <c r="G306" s="524"/>
      <c r="H306" s="525"/>
    </row>
    <row r="307" spans="1:8" s="451" customFormat="1" ht="15.75">
      <c r="A307" s="521"/>
      <c r="B307" s="522"/>
      <c r="C307" s="522"/>
      <c r="D307" s="522"/>
      <c r="E307" s="521"/>
      <c r="F307" s="523"/>
      <c r="G307" s="524"/>
      <c r="H307" s="525"/>
    </row>
    <row r="308" spans="1:8" s="451" customFormat="1" ht="15.75">
      <c r="A308" s="521"/>
      <c r="B308" s="522"/>
      <c r="C308" s="522"/>
      <c r="D308" s="522"/>
      <c r="E308" s="521"/>
      <c r="F308" s="523"/>
      <c r="G308" s="524"/>
      <c r="H308" s="525"/>
    </row>
    <row r="309" spans="1:8" s="451" customFormat="1" ht="15.75">
      <c r="A309" s="521"/>
      <c r="B309" s="522"/>
      <c r="C309" s="522"/>
      <c r="D309" s="522"/>
      <c r="E309" s="521"/>
      <c r="F309" s="523"/>
      <c r="G309" s="524"/>
      <c r="H309" s="525"/>
    </row>
    <row r="310" spans="1:8" s="451" customFormat="1" ht="15.75">
      <c r="A310" s="521"/>
      <c r="B310" s="522"/>
      <c r="C310" s="522"/>
      <c r="D310" s="522"/>
      <c r="E310" s="521"/>
      <c r="F310" s="523"/>
      <c r="G310" s="524"/>
      <c r="H310" s="525"/>
    </row>
    <row r="311" spans="1:8" s="451" customFormat="1" ht="15.75">
      <c r="A311" s="521"/>
      <c r="B311" s="522"/>
      <c r="C311" s="522"/>
      <c r="D311" s="522"/>
      <c r="E311" s="521"/>
      <c r="F311" s="523"/>
      <c r="G311" s="524"/>
      <c r="H311" s="525"/>
    </row>
    <row r="312" spans="1:8" s="451" customFormat="1" ht="15.75">
      <c r="A312" s="521"/>
      <c r="B312" s="522"/>
      <c r="C312" s="522"/>
      <c r="D312" s="522"/>
      <c r="E312" s="521"/>
      <c r="F312" s="523"/>
      <c r="G312" s="524"/>
      <c r="H312" s="525"/>
    </row>
    <row r="313" spans="1:8" s="451" customFormat="1" ht="15.75">
      <c r="A313" s="521"/>
      <c r="B313" s="522"/>
      <c r="C313" s="522"/>
      <c r="D313" s="522"/>
      <c r="E313" s="521"/>
      <c r="F313" s="523"/>
      <c r="G313" s="524"/>
      <c r="H313" s="525"/>
    </row>
    <row r="314" spans="1:8" s="451" customFormat="1" ht="15.75">
      <c r="A314" s="521"/>
      <c r="B314" s="522"/>
      <c r="C314" s="522"/>
      <c r="D314" s="522"/>
      <c r="E314" s="521"/>
      <c r="F314" s="523"/>
      <c r="G314" s="524"/>
      <c r="H314" s="525"/>
    </row>
    <row r="315" spans="1:8" s="451" customFormat="1" ht="15.75">
      <c r="A315" s="521"/>
      <c r="B315" s="522"/>
      <c r="C315" s="522"/>
      <c r="D315" s="522"/>
      <c r="E315" s="521"/>
      <c r="F315" s="523"/>
      <c r="G315" s="524"/>
      <c r="H315" s="525"/>
    </row>
    <row r="316" spans="1:8" s="451" customFormat="1" ht="15.75">
      <c r="A316" s="521"/>
      <c r="B316" s="522"/>
      <c r="C316" s="522"/>
      <c r="D316" s="522"/>
      <c r="E316" s="521"/>
      <c r="F316" s="523"/>
      <c r="G316" s="524"/>
      <c r="H316" s="525"/>
    </row>
    <row r="317" spans="1:8" s="451" customFormat="1" ht="15.75">
      <c r="A317" s="521"/>
      <c r="B317" s="522"/>
      <c r="C317" s="522"/>
      <c r="D317" s="522"/>
      <c r="E317" s="521"/>
      <c r="F317" s="523"/>
      <c r="G317" s="524"/>
      <c r="H317" s="525"/>
    </row>
    <row r="318" spans="1:8" s="451" customFormat="1" ht="15.75">
      <c r="A318" s="521"/>
      <c r="B318" s="522"/>
      <c r="C318" s="522"/>
      <c r="D318" s="522"/>
      <c r="E318" s="521"/>
      <c r="F318" s="523"/>
      <c r="G318" s="524"/>
      <c r="H318" s="525"/>
    </row>
    <row r="319" spans="1:8" s="451" customFormat="1" ht="15.75">
      <c r="A319" s="521"/>
      <c r="B319" s="522"/>
      <c r="C319" s="522"/>
      <c r="D319" s="522"/>
      <c r="E319" s="521"/>
      <c r="F319" s="523"/>
      <c r="G319" s="524"/>
      <c r="H319" s="525"/>
    </row>
    <row r="320" spans="1:8" s="451" customFormat="1" ht="15.75">
      <c r="A320" s="521"/>
      <c r="B320" s="522"/>
      <c r="C320" s="522"/>
      <c r="D320" s="522"/>
      <c r="E320" s="521"/>
      <c r="F320" s="523"/>
      <c r="G320" s="524"/>
      <c r="H320" s="525"/>
    </row>
    <row r="321" spans="1:8" s="451" customFormat="1" ht="15.75">
      <c r="A321" s="521"/>
      <c r="B321" s="522"/>
      <c r="C321" s="522"/>
      <c r="D321" s="522"/>
      <c r="E321" s="521"/>
      <c r="F321" s="523"/>
      <c r="G321" s="524"/>
      <c r="H321" s="525"/>
    </row>
    <row r="322" spans="1:8" s="451" customFormat="1" ht="15.75">
      <c r="A322" s="521"/>
      <c r="B322" s="522"/>
      <c r="C322" s="522"/>
      <c r="D322" s="522"/>
      <c r="E322" s="521"/>
      <c r="F322" s="523"/>
      <c r="G322" s="524"/>
      <c r="H322" s="525"/>
    </row>
    <row r="323" spans="1:8" s="451" customFormat="1" ht="15.75">
      <c r="A323" s="521"/>
      <c r="B323" s="522"/>
      <c r="C323" s="522"/>
      <c r="D323" s="522"/>
      <c r="E323" s="521"/>
      <c r="F323" s="523"/>
      <c r="G323" s="524"/>
      <c r="H323" s="525"/>
    </row>
    <row r="324" spans="1:8" s="451" customFormat="1" ht="15.75">
      <c r="A324" s="521"/>
      <c r="B324" s="522"/>
      <c r="C324" s="522"/>
      <c r="D324" s="522"/>
      <c r="E324" s="521"/>
      <c r="F324" s="523"/>
      <c r="G324" s="524"/>
      <c r="H324" s="525"/>
    </row>
    <row r="325" spans="1:8" s="451" customFormat="1" ht="15.75">
      <c r="A325" s="521"/>
      <c r="B325" s="522"/>
      <c r="C325" s="522"/>
      <c r="D325" s="522"/>
      <c r="E325" s="521"/>
      <c r="F325" s="523"/>
      <c r="G325" s="524"/>
      <c r="H325" s="525"/>
    </row>
    <row r="326" spans="1:8" s="451" customFormat="1" ht="15.75">
      <c r="A326" s="521"/>
      <c r="B326" s="522"/>
      <c r="C326" s="522"/>
      <c r="D326" s="522"/>
      <c r="E326" s="521"/>
      <c r="F326" s="523"/>
      <c r="G326" s="524"/>
      <c r="H326" s="525"/>
    </row>
    <row r="327" spans="1:8" s="451" customFormat="1" ht="15.75">
      <c r="A327" s="521"/>
      <c r="B327" s="522"/>
      <c r="C327" s="522"/>
      <c r="D327" s="522"/>
      <c r="E327" s="521"/>
      <c r="F327" s="523"/>
      <c r="G327" s="524"/>
      <c r="H327" s="525"/>
    </row>
    <row r="328" spans="1:8" s="451" customFormat="1" ht="15.75">
      <c r="A328" s="521"/>
      <c r="B328" s="522"/>
      <c r="C328" s="522"/>
      <c r="D328" s="522"/>
      <c r="E328" s="521"/>
      <c r="F328" s="523"/>
      <c r="G328" s="524"/>
      <c r="H328" s="525"/>
    </row>
    <row r="329" spans="1:8" s="451" customFormat="1" ht="15.75">
      <c r="A329" s="521"/>
      <c r="B329" s="522"/>
      <c r="C329" s="522"/>
      <c r="D329" s="522"/>
      <c r="E329" s="521"/>
      <c r="F329" s="523"/>
      <c r="G329" s="524"/>
      <c r="H329" s="525"/>
    </row>
    <row r="330" spans="1:8" s="451" customFormat="1" ht="15.75">
      <c r="A330" s="521"/>
      <c r="B330" s="522"/>
      <c r="C330" s="522"/>
      <c r="D330" s="522"/>
      <c r="E330" s="521"/>
      <c r="F330" s="523"/>
      <c r="G330" s="524"/>
      <c r="H330" s="525"/>
    </row>
    <row r="331" spans="1:8" s="451" customFormat="1" ht="15.75">
      <c r="A331" s="521"/>
      <c r="B331" s="522"/>
      <c r="C331" s="522"/>
      <c r="D331" s="522"/>
      <c r="E331" s="521"/>
      <c r="F331" s="523"/>
      <c r="G331" s="524"/>
      <c r="H331" s="525"/>
    </row>
    <row r="332" spans="1:8" s="451" customFormat="1" ht="15.75">
      <c r="A332" s="521"/>
      <c r="B332" s="522"/>
      <c r="C332" s="522"/>
      <c r="D332" s="522"/>
      <c r="E332" s="521"/>
      <c r="F332" s="523"/>
      <c r="G332" s="524"/>
      <c r="H332" s="525"/>
    </row>
    <row r="333" spans="1:8" s="451" customFormat="1" ht="15.75">
      <c r="A333" s="521"/>
      <c r="B333" s="522"/>
      <c r="C333" s="522"/>
      <c r="D333" s="522"/>
      <c r="E333" s="521"/>
      <c r="F333" s="523"/>
      <c r="G333" s="524"/>
      <c r="H333" s="525"/>
    </row>
    <row r="334" spans="1:8" s="451" customFormat="1" ht="15.75">
      <c r="A334" s="521"/>
      <c r="B334" s="522"/>
      <c r="C334" s="522"/>
      <c r="D334" s="522"/>
      <c r="E334" s="521"/>
      <c r="F334" s="523"/>
      <c r="G334" s="524"/>
      <c r="H334" s="525"/>
    </row>
    <row r="335" spans="1:8" s="451" customFormat="1" ht="15.75">
      <c r="A335" s="521"/>
      <c r="B335" s="522"/>
      <c r="C335" s="522"/>
      <c r="D335" s="522"/>
      <c r="E335" s="521"/>
      <c r="F335" s="523"/>
      <c r="G335" s="524"/>
      <c r="H335" s="525"/>
    </row>
    <row r="336" spans="1:8" s="451" customFormat="1" ht="15.75">
      <c r="A336" s="521"/>
      <c r="B336" s="522"/>
      <c r="C336" s="522"/>
      <c r="D336" s="522"/>
      <c r="E336" s="521"/>
      <c r="F336" s="523"/>
      <c r="G336" s="524"/>
      <c r="H336" s="525"/>
    </row>
    <row r="337" spans="1:8" s="451" customFormat="1" ht="15.75">
      <c r="A337" s="521"/>
      <c r="B337" s="522"/>
      <c r="C337" s="522"/>
      <c r="D337" s="522"/>
      <c r="E337" s="521"/>
      <c r="F337" s="523"/>
      <c r="G337" s="524"/>
      <c r="H337" s="525"/>
    </row>
    <row r="338" spans="1:8" s="451" customFormat="1" ht="15.75">
      <c r="A338" s="521"/>
      <c r="B338" s="522"/>
      <c r="C338" s="522"/>
      <c r="D338" s="522"/>
      <c r="E338" s="521"/>
      <c r="F338" s="523"/>
      <c r="G338" s="524"/>
      <c r="H338" s="525"/>
    </row>
    <row r="339" spans="1:8" s="451" customFormat="1" ht="15.75">
      <c r="A339" s="521"/>
      <c r="B339" s="522"/>
      <c r="C339" s="522"/>
      <c r="D339" s="522"/>
      <c r="E339" s="521"/>
      <c r="F339" s="523"/>
      <c r="G339" s="524"/>
      <c r="H339" s="525"/>
    </row>
    <row r="340" spans="1:8" s="451" customFormat="1" ht="15.75">
      <c r="A340" s="521"/>
      <c r="B340" s="522"/>
      <c r="C340" s="522"/>
      <c r="D340" s="522"/>
      <c r="E340" s="521"/>
      <c r="F340" s="523"/>
      <c r="G340" s="524"/>
      <c r="H340" s="525"/>
    </row>
    <row r="341" spans="1:8" s="451" customFormat="1" ht="15.75">
      <c r="A341" s="521"/>
      <c r="B341" s="522"/>
      <c r="C341" s="522"/>
      <c r="D341" s="522"/>
      <c r="E341" s="521"/>
      <c r="F341" s="523"/>
      <c r="G341" s="524"/>
      <c r="H341" s="525"/>
    </row>
    <row r="342" spans="1:8" s="451" customFormat="1" ht="15.75">
      <c r="A342" s="521"/>
      <c r="B342" s="522"/>
      <c r="C342" s="522"/>
      <c r="D342" s="522"/>
      <c r="E342" s="521"/>
      <c r="F342" s="523"/>
      <c r="G342" s="524"/>
      <c r="H342" s="525"/>
    </row>
    <row r="343" spans="1:8" s="451" customFormat="1" ht="15.75">
      <c r="A343" s="521"/>
      <c r="B343" s="522"/>
      <c r="C343" s="522"/>
      <c r="D343" s="522"/>
      <c r="E343" s="521"/>
      <c r="F343" s="523"/>
      <c r="G343" s="524"/>
      <c r="H343" s="525"/>
    </row>
    <row r="344" spans="1:8" s="451" customFormat="1" ht="15.75">
      <c r="A344" s="521"/>
      <c r="B344" s="522"/>
      <c r="C344" s="522"/>
      <c r="D344" s="522"/>
      <c r="E344" s="521"/>
      <c r="F344" s="523"/>
      <c r="G344" s="524"/>
      <c r="H344" s="525"/>
    </row>
    <row r="345" spans="1:8" s="451" customFormat="1" ht="15.75">
      <c r="A345" s="521"/>
      <c r="B345" s="522"/>
      <c r="C345" s="522"/>
      <c r="D345" s="522"/>
      <c r="E345" s="521"/>
      <c r="F345" s="523"/>
      <c r="G345" s="524"/>
      <c r="H345" s="525"/>
    </row>
    <row r="346" spans="1:8" s="451" customFormat="1" ht="15.75">
      <c r="A346" s="521"/>
      <c r="B346" s="522"/>
      <c r="C346" s="522"/>
      <c r="D346" s="522"/>
      <c r="E346" s="521"/>
      <c r="F346" s="523"/>
      <c r="G346" s="524"/>
      <c r="H346" s="525"/>
    </row>
    <row r="347" spans="1:8" s="451" customFormat="1" ht="15.75">
      <c r="A347" s="521"/>
      <c r="B347" s="522"/>
      <c r="C347" s="522"/>
      <c r="D347" s="522"/>
      <c r="E347" s="521"/>
      <c r="F347" s="523"/>
      <c r="G347" s="524"/>
      <c r="H347" s="525"/>
    </row>
    <row r="348" spans="1:8" s="451" customFormat="1" ht="15.75">
      <c r="A348" s="521"/>
      <c r="B348" s="522"/>
      <c r="C348" s="522"/>
      <c r="D348" s="522"/>
      <c r="E348" s="521"/>
      <c r="F348" s="523"/>
      <c r="G348" s="524"/>
      <c r="H348" s="525"/>
    </row>
    <row r="349" spans="1:8" s="451" customFormat="1" ht="15.75">
      <c r="A349" s="521"/>
      <c r="B349" s="522"/>
      <c r="C349" s="522"/>
      <c r="D349" s="522"/>
      <c r="E349" s="521"/>
      <c r="F349" s="523"/>
      <c r="G349" s="524"/>
      <c r="H349" s="525"/>
    </row>
    <row r="350" spans="1:8" s="451" customFormat="1" ht="15.75">
      <c r="A350" s="521"/>
      <c r="B350" s="522"/>
      <c r="C350" s="522"/>
      <c r="D350" s="522"/>
      <c r="E350" s="521"/>
      <c r="F350" s="523"/>
      <c r="G350" s="524"/>
      <c r="H350" s="525"/>
    </row>
    <row r="351" spans="1:8" s="451" customFormat="1" ht="15.75">
      <c r="A351" s="521"/>
      <c r="B351" s="522"/>
      <c r="C351" s="522"/>
      <c r="D351" s="522"/>
      <c r="E351" s="521"/>
      <c r="F351" s="523"/>
      <c r="G351" s="524"/>
      <c r="H351" s="525"/>
    </row>
    <row r="352" spans="1:8" s="451" customFormat="1" ht="15.75">
      <c r="A352" s="521"/>
      <c r="B352" s="522"/>
      <c r="C352" s="522"/>
      <c r="D352" s="522"/>
      <c r="E352" s="521"/>
      <c r="F352" s="523"/>
      <c r="G352" s="524"/>
      <c r="H352" s="525"/>
    </row>
    <row r="353" spans="1:8" s="451" customFormat="1" ht="15.75">
      <c r="A353" s="521"/>
      <c r="B353" s="522"/>
      <c r="C353" s="522"/>
      <c r="D353" s="522"/>
      <c r="E353" s="521"/>
      <c r="F353" s="523"/>
      <c r="G353" s="524"/>
      <c r="H353" s="525"/>
    </row>
    <row r="354" spans="1:8" s="451" customFormat="1" ht="15.75">
      <c r="A354" s="521"/>
      <c r="B354" s="522"/>
      <c r="C354" s="522"/>
      <c r="D354" s="522"/>
      <c r="E354" s="521"/>
      <c r="F354" s="523"/>
      <c r="G354" s="524"/>
      <c r="H354" s="525"/>
    </row>
    <row r="355" spans="1:8" s="451" customFormat="1" ht="15.75">
      <c r="A355" s="521"/>
      <c r="B355" s="522"/>
      <c r="C355" s="522"/>
      <c r="D355" s="522"/>
      <c r="E355" s="521"/>
      <c r="F355" s="523"/>
      <c r="G355" s="524"/>
      <c r="H355" s="525"/>
    </row>
    <row r="356" spans="1:8" s="451" customFormat="1" ht="15.75">
      <c r="A356" s="521"/>
      <c r="B356" s="522"/>
      <c r="C356" s="522"/>
      <c r="D356" s="522"/>
      <c r="E356" s="521"/>
      <c r="F356" s="523"/>
      <c r="G356" s="524"/>
      <c r="H356" s="525"/>
    </row>
    <row r="357" spans="1:8" s="451" customFormat="1" ht="15.75">
      <c r="A357" s="521"/>
      <c r="B357" s="522"/>
      <c r="C357" s="522"/>
      <c r="D357" s="522"/>
      <c r="E357" s="521"/>
      <c r="F357" s="523"/>
      <c r="G357" s="524"/>
      <c r="H357" s="525"/>
    </row>
    <row r="358" spans="1:8" s="451" customFormat="1" ht="15.75">
      <c r="A358" s="521"/>
      <c r="B358" s="522"/>
      <c r="C358" s="522"/>
      <c r="D358" s="522"/>
      <c r="E358" s="521"/>
      <c r="F358" s="523"/>
      <c r="G358" s="524"/>
      <c r="H358" s="525"/>
    </row>
    <row r="359" spans="1:8" s="451" customFormat="1" ht="15.75">
      <c r="A359" s="521"/>
      <c r="B359" s="522"/>
      <c r="C359" s="522"/>
      <c r="D359" s="522"/>
      <c r="E359" s="521"/>
      <c r="F359" s="523"/>
      <c r="G359" s="524"/>
      <c r="H359" s="525"/>
    </row>
    <row r="360" spans="1:8" s="451" customFormat="1" ht="15.75">
      <c r="A360" s="521"/>
      <c r="B360" s="522"/>
      <c r="C360" s="522"/>
      <c r="D360" s="522"/>
      <c r="E360" s="521"/>
      <c r="F360" s="523"/>
      <c r="G360" s="524"/>
      <c r="H360" s="525"/>
    </row>
    <row r="361" spans="1:8" s="451" customFormat="1" ht="15.75">
      <c r="A361" s="521"/>
      <c r="B361" s="522"/>
      <c r="C361" s="522"/>
      <c r="D361" s="522"/>
      <c r="E361" s="521"/>
      <c r="F361" s="523"/>
      <c r="G361" s="524"/>
      <c r="H361" s="525"/>
    </row>
    <row r="362" spans="1:8" s="451" customFormat="1" ht="15.75">
      <c r="A362" s="521"/>
      <c r="B362" s="522"/>
      <c r="C362" s="522"/>
      <c r="D362" s="522"/>
      <c r="E362" s="521"/>
      <c r="F362" s="523"/>
      <c r="G362" s="524"/>
      <c r="H362" s="525"/>
    </row>
    <row r="363" spans="1:8" s="451" customFormat="1" ht="15.75">
      <c r="A363" s="521"/>
      <c r="B363" s="522"/>
      <c r="C363" s="522"/>
      <c r="D363" s="522"/>
      <c r="E363" s="521"/>
      <c r="F363" s="523"/>
      <c r="G363" s="524"/>
      <c r="H363" s="525"/>
    </row>
    <row r="364" spans="1:8" s="451" customFormat="1" ht="15.75">
      <c r="A364" s="521"/>
      <c r="B364" s="522"/>
      <c r="C364" s="522"/>
      <c r="D364" s="522"/>
      <c r="E364" s="521"/>
      <c r="F364" s="523"/>
      <c r="G364" s="524"/>
      <c r="H364" s="525"/>
    </row>
    <row r="365" spans="1:8" s="451" customFormat="1" ht="15.75">
      <c r="A365" s="521"/>
      <c r="B365" s="522"/>
      <c r="C365" s="522"/>
      <c r="D365" s="522"/>
      <c r="E365" s="521"/>
      <c r="F365" s="523"/>
      <c r="G365" s="524"/>
      <c r="H365" s="525"/>
    </row>
    <row r="366" spans="1:8" s="451" customFormat="1" ht="15.75">
      <c r="A366" s="521"/>
      <c r="B366" s="522"/>
      <c r="C366" s="522"/>
      <c r="D366" s="522"/>
      <c r="E366" s="521"/>
      <c r="F366" s="523"/>
      <c r="G366" s="524"/>
      <c r="H366" s="525"/>
    </row>
    <row r="367" spans="1:8" s="451" customFormat="1" ht="15.75">
      <c r="A367" s="521"/>
      <c r="B367" s="522"/>
      <c r="C367" s="522"/>
      <c r="D367" s="522"/>
      <c r="E367" s="521"/>
      <c r="F367" s="523"/>
      <c r="G367" s="524"/>
      <c r="H367" s="525"/>
    </row>
    <row r="368" spans="1:8" s="451" customFormat="1" ht="15.75">
      <c r="A368" s="521"/>
      <c r="B368" s="522"/>
      <c r="C368" s="522"/>
      <c r="D368" s="522"/>
      <c r="E368" s="521"/>
      <c r="F368" s="523"/>
      <c r="G368" s="524"/>
      <c r="H368" s="525"/>
    </row>
    <row r="369" spans="1:8" s="451" customFormat="1" ht="15.75">
      <c r="A369" s="521"/>
      <c r="B369" s="522"/>
      <c r="C369" s="522"/>
      <c r="D369" s="522"/>
      <c r="E369" s="521"/>
      <c r="F369" s="523"/>
      <c r="G369" s="524"/>
      <c r="H369" s="525"/>
    </row>
    <row r="370" spans="1:8" s="451" customFormat="1" ht="15.75">
      <c r="A370" s="521"/>
      <c r="B370" s="522"/>
      <c r="C370" s="522"/>
      <c r="D370" s="522"/>
      <c r="E370" s="521"/>
      <c r="F370" s="523"/>
      <c r="G370" s="524"/>
      <c r="H370" s="525"/>
    </row>
    <row r="371" spans="1:8" s="451" customFormat="1" ht="15.75">
      <c r="A371" s="521"/>
      <c r="B371" s="522"/>
      <c r="C371" s="522"/>
      <c r="D371" s="522"/>
      <c r="E371" s="521"/>
      <c r="F371" s="523"/>
      <c r="G371" s="524"/>
      <c r="H371" s="525"/>
    </row>
    <row r="372" spans="1:8" s="451" customFormat="1" ht="15.75">
      <c r="A372" s="521"/>
      <c r="B372" s="522"/>
      <c r="C372" s="522"/>
      <c r="D372" s="522"/>
      <c r="E372" s="521"/>
      <c r="F372" s="523"/>
      <c r="G372" s="524"/>
      <c r="H372" s="525"/>
    </row>
    <row r="373" spans="1:8" s="451" customFormat="1" ht="15.75">
      <c r="A373" s="521"/>
      <c r="B373" s="522"/>
      <c r="C373" s="522"/>
      <c r="D373" s="522"/>
      <c r="E373" s="521"/>
      <c r="F373" s="523"/>
      <c r="G373" s="524"/>
      <c r="H373" s="525"/>
    </row>
    <row r="374" spans="1:8" s="451" customFormat="1" ht="15.75">
      <c r="A374" s="521"/>
      <c r="B374" s="522"/>
      <c r="C374" s="522"/>
      <c r="D374" s="522"/>
      <c r="E374" s="521"/>
      <c r="F374" s="523"/>
      <c r="G374" s="524"/>
      <c r="H374" s="525"/>
    </row>
    <row r="375" spans="1:8" s="451" customFormat="1" ht="15.75">
      <c r="A375" s="521"/>
      <c r="B375" s="522"/>
      <c r="C375" s="522"/>
      <c r="D375" s="522"/>
      <c r="E375" s="521"/>
      <c r="F375" s="523"/>
      <c r="G375" s="524"/>
      <c r="H375" s="525"/>
    </row>
    <row r="376" spans="1:8" s="451" customFormat="1" ht="15.75">
      <c r="A376" s="521"/>
      <c r="B376" s="522"/>
      <c r="C376" s="522"/>
      <c r="D376" s="522"/>
      <c r="E376" s="521"/>
      <c r="F376" s="523"/>
      <c r="G376" s="524"/>
      <c r="H376" s="525"/>
    </row>
    <row r="377" spans="1:8" s="451" customFormat="1" ht="15.75">
      <c r="A377" s="521"/>
      <c r="B377" s="522"/>
      <c r="C377" s="522"/>
      <c r="D377" s="522"/>
      <c r="E377" s="521"/>
      <c r="F377" s="523"/>
      <c r="G377" s="524"/>
      <c r="H377" s="525"/>
    </row>
    <row r="378" spans="1:8" s="451" customFormat="1" ht="15.75">
      <c r="A378" s="521"/>
      <c r="B378" s="522"/>
      <c r="C378" s="522"/>
      <c r="D378" s="522"/>
      <c r="E378" s="521"/>
      <c r="F378" s="523"/>
      <c r="G378" s="524"/>
      <c r="H378" s="525"/>
    </row>
    <row r="379" spans="1:8" s="451" customFormat="1" ht="15.75">
      <c r="A379" s="521"/>
      <c r="B379" s="522"/>
      <c r="C379" s="522"/>
      <c r="D379" s="522"/>
      <c r="E379" s="521"/>
      <c r="F379" s="523"/>
      <c r="G379" s="524"/>
      <c r="H379" s="525"/>
    </row>
    <row r="380" spans="1:8" s="451" customFormat="1" ht="15.75">
      <c r="A380" s="521"/>
      <c r="B380" s="522"/>
      <c r="C380" s="522"/>
      <c r="D380" s="522"/>
      <c r="E380" s="521"/>
      <c r="F380" s="523"/>
      <c r="G380" s="524"/>
      <c r="H380" s="525"/>
    </row>
    <row r="381" spans="1:8" s="451" customFormat="1" ht="15.75">
      <c r="A381" s="521"/>
      <c r="B381" s="522"/>
      <c r="C381" s="522"/>
      <c r="D381" s="522"/>
      <c r="E381" s="521"/>
      <c r="F381" s="523"/>
      <c r="G381" s="524"/>
      <c r="H381" s="525"/>
    </row>
    <row r="382" spans="1:8" s="451" customFormat="1" ht="15.75">
      <c r="A382" s="521"/>
      <c r="B382" s="522"/>
      <c r="C382" s="522"/>
      <c r="D382" s="522"/>
      <c r="E382" s="521"/>
      <c r="F382" s="523"/>
      <c r="G382" s="524"/>
      <c r="H382" s="525"/>
    </row>
    <row r="383" spans="1:8" s="451" customFormat="1" ht="15.75">
      <c r="A383" s="521"/>
      <c r="B383" s="522"/>
      <c r="C383" s="522"/>
      <c r="D383" s="522"/>
      <c r="E383" s="521"/>
      <c r="F383" s="523"/>
      <c r="G383" s="524"/>
      <c r="H383" s="525"/>
    </row>
    <row r="384" spans="1:8" s="451" customFormat="1" ht="15.75">
      <c r="A384" s="521"/>
      <c r="B384" s="522"/>
      <c r="C384" s="522"/>
      <c r="D384" s="522"/>
      <c r="E384" s="521"/>
      <c r="F384" s="523"/>
      <c r="G384" s="524"/>
      <c r="H384" s="525"/>
    </row>
    <row r="385" spans="1:8" s="451" customFormat="1" ht="15.75">
      <c r="A385" s="521"/>
      <c r="B385" s="522"/>
      <c r="C385" s="522"/>
      <c r="D385" s="522"/>
      <c r="E385" s="521"/>
      <c r="F385" s="523"/>
      <c r="G385" s="524"/>
      <c r="H385" s="525"/>
    </row>
    <row r="386" spans="1:8" s="451" customFormat="1" ht="15.75">
      <c r="A386" s="521"/>
      <c r="B386" s="522"/>
      <c r="C386" s="522"/>
      <c r="D386" s="522"/>
      <c r="E386" s="521"/>
      <c r="F386" s="523"/>
      <c r="G386" s="524"/>
      <c r="H386" s="525"/>
    </row>
    <row r="387" spans="1:8" s="451" customFormat="1" ht="15.75">
      <c r="A387" s="521"/>
      <c r="B387" s="522"/>
      <c r="C387" s="522"/>
      <c r="D387" s="522"/>
      <c r="E387" s="521"/>
      <c r="F387" s="523"/>
      <c r="G387" s="524"/>
      <c r="H387" s="525"/>
    </row>
    <row r="388" spans="1:8" s="451" customFormat="1" ht="15.75">
      <c r="A388" s="521"/>
      <c r="B388" s="522"/>
      <c r="C388" s="522"/>
      <c r="D388" s="522"/>
      <c r="E388" s="521"/>
      <c r="F388" s="523"/>
      <c r="G388" s="524"/>
      <c r="H388" s="525"/>
    </row>
    <row r="389" spans="1:8" s="451" customFormat="1" ht="15.75">
      <c r="A389" s="521"/>
      <c r="B389" s="522"/>
      <c r="C389" s="522"/>
      <c r="D389" s="522"/>
      <c r="E389" s="521"/>
      <c r="F389" s="523"/>
      <c r="G389" s="524"/>
      <c r="H389" s="525"/>
    </row>
    <row r="390" spans="1:8" s="451" customFormat="1" ht="15.75">
      <c r="A390" s="521"/>
      <c r="B390" s="522"/>
      <c r="C390" s="522"/>
      <c r="D390" s="522"/>
      <c r="E390" s="521"/>
      <c r="F390" s="523"/>
      <c r="G390" s="524"/>
      <c r="H390" s="525"/>
    </row>
    <row r="391" spans="1:8" s="451" customFormat="1" ht="15.75">
      <c r="A391" s="521"/>
      <c r="B391" s="522"/>
      <c r="C391" s="522"/>
      <c r="D391" s="522"/>
      <c r="E391" s="521"/>
      <c r="F391" s="523"/>
      <c r="G391" s="524"/>
      <c r="H391" s="525"/>
    </row>
    <row r="392" spans="1:8" s="451" customFormat="1" ht="15.75">
      <c r="A392" s="521"/>
      <c r="B392" s="522"/>
      <c r="C392" s="522"/>
      <c r="D392" s="522"/>
      <c r="E392" s="521"/>
      <c r="F392" s="523"/>
      <c r="G392" s="524"/>
      <c r="H392" s="525"/>
    </row>
    <row r="393" spans="1:8" s="451" customFormat="1" ht="15.75">
      <c r="A393" s="521"/>
      <c r="B393" s="522"/>
      <c r="C393" s="522"/>
      <c r="D393" s="522"/>
      <c r="E393" s="521"/>
      <c r="F393" s="523"/>
      <c r="G393" s="524"/>
      <c r="H393" s="525"/>
    </row>
    <row r="394" spans="1:8" s="451" customFormat="1" ht="15.75">
      <c r="A394" s="521"/>
      <c r="B394" s="522"/>
      <c r="C394" s="522"/>
      <c r="D394" s="522"/>
      <c r="E394" s="521"/>
      <c r="F394" s="523"/>
      <c r="G394" s="524"/>
      <c r="H394" s="525"/>
    </row>
    <row r="395" spans="1:8" s="451" customFormat="1" ht="15.75">
      <c r="A395" s="521"/>
      <c r="B395" s="522"/>
      <c r="C395" s="522"/>
      <c r="D395" s="522"/>
      <c r="E395" s="521"/>
      <c r="F395" s="523"/>
      <c r="G395" s="524"/>
      <c r="H395" s="525"/>
    </row>
    <row r="396" spans="1:8" s="451" customFormat="1" ht="15.75">
      <c r="A396" s="521"/>
      <c r="B396" s="522"/>
      <c r="C396" s="522"/>
      <c r="D396" s="522"/>
      <c r="E396" s="521"/>
      <c r="F396" s="523"/>
      <c r="G396" s="524"/>
      <c r="H396" s="525"/>
    </row>
    <row r="397" spans="1:8" s="451" customFormat="1" ht="15.75">
      <c r="A397" s="521"/>
      <c r="B397" s="522"/>
      <c r="C397" s="522"/>
      <c r="D397" s="522"/>
      <c r="E397" s="521"/>
      <c r="F397" s="523"/>
      <c r="G397" s="524"/>
      <c r="H397" s="525"/>
    </row>
    <row r="398" spans="1:8" s="451" customFormat="1" ht="15.75">
      <c r="A398" s="521"/>
      <c r="B398" s="522"/>
      <c r="C398" s="522"/>
      <c r="D398" s="522"/>
      <c r="E398" s="521"/>
      <c r="F398" s="523"/>
      <c r="G398" s="524"/>
      <c r="H398" s="525"/>
    </row>
    <row r="399" spans="1:8" s="451" customFormat="1" ht="15.75">
      <c r="A399" s="521"/>
      <c r="B399" s="522"/>
      <c r="C399" s="522"/>
      <c r="D399" s="522"/>
      <c r="E399" s="521"/>
      <c r="F399" s="523"/>
      <c r="G399" s="524"/>
      <c r="H399" s="525"/>
    </row>
    <row r="400" spans="1:8" s="451" customFormat="1" ht="15.75">
      <c r="A400" s="521"/>
      <c r="B400" s="522"/>
      <c r="C400" s="522"/>
      <c r="D400" s="522"/>
      <c r="E400" s="521"/>
      <c r="F400" s="523"/>
      <c r="G400" s="524"/>
      <c r="H400" s="525"/>
    </row>
    <row r="401" spans="1:8" s="451" customFormat="1" ht="15.75">
      <c r="A401" s="521"/>
      <c r="B401" s="522"/>
      <c r="C401" s="522"/>
      <c r="D401" s="522"/>
      <c r="E401" s="521"/>
      <c r="F401" s="523"/>
      <c r="G401" s="524"/>
      <c r="H401" s="525"/>
    </row>
    <row r="402" spans="1:8" ht="15.75">
      <c r="A402" s="526"/>
      <c r="B402" s="527"/>
      <c r="C402" s="527"/>
      <c r="D402" s="527"/>
      <c r="E402" s="526"/>
      <c r="F402" s="528"/>
      <c r="G402" s="529"/>
      <c r="H402" s="530"/>
    </row>
    <row r="403" spans="1:8" ht="15.75">
      <c r="A403" s="526"/>
      <c r="B403" s="527"/>
      <c r="C403" s="527"/>
      <c r="D403" s="527"/>
      <c r="E403" s="526"/>
      <c r="F403" s="528"/>
      <c r="G403" s="529"/>
      <c r="H403" s="530"/>
    </row>
    <row r="404" spans="1:8" ht="15.75">
      <c r="A404" s="526"/>
      <c r="B404" s="527"/>
      <c r="C404" s="527"/>
      <c r="D404" s="527"/>
      <c r="E404" s="526"/>
      <c r="F404" s="528"/>
      <c r="G404" s="529"/>
      <c r="H404" s="530"/>
    </row>
    <row r="405" spans="1:8" ht="15.75">
      <c r="A405" s="526"/>
      <c r="B405" s="527"/>
      <c r="C405" s="527"/>
      <c r="D405" s="527"/>
      <c r="E405" s="526"/>
      <c r="F405" s="528"/>
      <c r="G405" s="529"/>
      <c r="H405" s="530"/>
    </row>
    <row r="406" spans="1:8" ht="15.75">
      <c r="A406" s="526"/>
      <c r="B406" s="527"/>
      <c r="C406" s="527"/>
      <c r="D406" s="527"/>
      <c r="E406" s="526"/>
      <c r="F406" s="528"/>
      <c r="G406" s="529"/>
      <c r="H406" s="530"/>
    </row>
    <row r="407" spans="1:8" ht="15.75">
      <c r="A407" s="526"/>
      <c r="B407" s="527"/>
      <c r="C407" s="527"/>
      <c r="D407" s="527"/>
      <c r="E407" s="526"/>
      <c r="F407" s="528"/>
      <c r="G407" s="529"/>
      <c r="H407" s="530"/>
    </row>
    <row r="408" spans="1:8" ht="15.75">
      <c r="A408" s="526"/>
      <c r="B408" s="527"/>
      <c r="C408" s="527"/>
      <c r="D408" s="527"/>
      <c r="E408" s="526"/>
      <c r="F408" s="528"/>
      <c r="G408" s="529"/>
      <c r="H408" s="530"/>
    </row>
    <row r="409" spans="1:8" ht="15.75">
      <c r="A409" s="526"/>
      <c r="B409" s="527"/>
      <c r="C409" s="527"/>
      <c r="D409" s="527"/>
      <c r="E409" s="526"/>
      <c r="F409" s="528"/>
      <c r="G409" s="529"/>
      <c r="H409" s="530"/>
    </row>
    <row r="410" spans="1:8" ht="15.75">
      <c r="A410" s="526"/>
      <c r="B410" s="527"/>
      <c r="C410" s="527"/>
      <c r="D410" s="527"/>
      <c r="E410" s="526"/>
      <c r="F410" s="528"/>
      <c r="G410" s="529"/>
      <c r="H410" s="530"/>
    </row>
    <row r="411" spans="1:8" ht="15.75">
      <c r="A411" s="526"/>
      <c r="B411" s="527"/>
      <c r="C411" s="527"/>
      <c r="D411" s="527"/>
      <c r="E411" s="526"/>
      <c r="F411" s="528"/>
      <c r="G411" s="529"/>
      <c r="H411" s="530"/>
    </row>
    <row r="412" spans="1:8" ht="15.75">
      <c r="A412" s="526"/>
      <c r="B412" s="527"/>
      <c r="C412" s="527"/>
      <c r="D412" s="527"/>
      <c r="E412" s="526"/>
      <c r="F412" s="528"/>
      <c r="G412" s="529"/>
      <c r="H412" s="530"/>
    </row>
    <row r="413" spans="1:8" ht="15.75">
      <c r="A413" s="526"/>
      <c r="B413" s="527"/>
      <c r="C413" s="527"/>
      <c r="D413" s="527"/>
      <c r="E413" s="526"/>
      <c r="F413" s="528"/>
      <c r="G413" s="529"/>
      <c r="H413" s="530"/>
    </row>
    <row r="414" spans="1:8" ht="15.75">
      <c r="A414" s="526"/>
      <c r="B414" s="527"/>
      <c r="C414" s="527"/>
      <c r="D414" s="527"/>
      <c r="E414" s="526"/>
      <c r="F414" s="528"/>
      <c r="G414" s="529"/>
      <c r="H414" s="530"/>
    </row>
    <row r="415" spans="1:8" ht="15.75">
      <c r="A415" s="526"/>
      <c r="B415" s="527"/>
      <c r="C415" s="527"/>
      <c r="D415" s="527"/>
      <c r="E415" s="526"/>
      <c r="F415" s="528"/>
      <c r="G415" s="529"/>
      <c r="H415" s="530"/>
    </row>
    <row r="416" spans="1:8" ht="15.75">
      <c r="A416" s="526"/>
      <c r="B416" s="527"/>
      <c r="C416" s="527"/>
      <c r="D416" s="527"/>
      <c r="E416" s="526"/>
      <c r="F416" s="528"/>
      <c r="G416" s="529"/>
      <c r="H416" s="530"/>
    </row>
    <row r="417" spans="1:8" ht="15.75">
      <c r="A417" s="526"/>
      <c r="B417" s="527"/>
      <c r="C417" s="527"/>
      <c r="D417" s="527"/>
      <c r="E417" s="526"/>
      <c r="F417" s="528"/>
      <c r="G417" s="529"/>
      <c r="H417" s="530"/>
    </row>
    <row r="418" spans="1:8" ht="15.75">
      <c r="A418" s="526"/>
      <c r="B418" s="527"/>
      <c r="C418" s="527"/>
      <c r="D418" s="527"/>
      <c r="E418" s="526"/>
      <c r="F418" s="528"/>
      <c r="G418" s="529"/>
      <c r="H418" s="530"/>
    </row>
    <row r="419" spans="1:8" ht="15.75">
      <c r="A419" s="526"/>
      <c r="B419" s="527"/>
      <c r="C419" s="527"/>
      <c r="D419" s="527"/>
      <c r="E419" s="526"/>
      <c r="F419" s="528"/>
      <c r="G419" s="529"/>
      <c r="H419" s="530"/>
    </row>
    <row r="420" spans="1:8" ht="15.75">
      <c r="A420" s="526"/>
      <c r="B420" s="527"/>
      <c r="C420" s="527"/>
      <c r="D420" s="527"/>
      <c r="E420" s="526"/>
      <c r="F420" s="528"/>
      <c r="G420" s="529"/>
      <c r="H420" s="530"/>
    </row>
    <row r="421" spans="1:8" ht="15.75">
      <c r="A421" s="526"/>
      <c r="B421" s="527"/>
      <c r="C421" s="527"/>
      <c r="D421" s="527"/>
      <c r="E421" s="526"/>
      <c r="F421" s="528"/>
      <c r="G421" s="529"/>
      <c r="H421" s="530"/>
    </row>
    <row r="422" spans="1:8" ht="15.75">
      <c r="A422" s="526"/>
      <c r="B422" s="527"/>
      <c r="C422" s="527"/>
      <c r="D422" s="527"/>
      <c r="E422" s="526"/>
      <c r="F422" s="528"/>
      <c r="G422" s="529"/>
      <c r="H422" s="530"/>
    </row>
    <row r="423" spans="1:8" ht="15.75">
      <c r="A423" s="526"/>
      <c r="B423" s="527"/>
      <c r="C423" s="527"/>
      <c r="D423" s="527"/>
      <c r="E423" s="526"/>
      <c r="F423" s="528"/>
      <c r="G423" s="529"/>
      <c r="H423" s="530"/>
    </row>
    <row r="424" spans="1:8" ht="15.75">
      <c r="A424" s="526"/>
      <c r="B424" s="527"/>
      <c r="C424" s="527"/>
      <c r="D424" s="527"/>
      <c r="E424" s="526"/>
      <c r="F424" s="528"/>
      <c r="G424" s="529"/>
      <c r="H424" s="530"/>
    </row>
    <row r="425" spans="1:8" ht="15.75">
      <c r="A425" s="526"/>
      <c r="B425" s="527"/>
      <c r="C425" s="527"/>
      <c r="D425" s="527"/>
      <c r="E425" s="526"/>
      <c r="F425" s="528"/>
      <c r="G425" s="529"/>
      <c r="H425" s="530"/>
    </row>
    <row r="426" spans="1:8" ht="15.75">
      <c r="A426" s="526"/>
      <c r="B426" s="527"/>
      <c r="C426" s="527"/>
      <c r="D426" s="527"/>
      <c r="E426" s="526"/>
      <c r="F426" s="528"/>
      <c r="G426" s="529"/>
      <c r="H426" s="530"/>
    </row>
    <row r="427" spans="1:8" ht="15.75">
      <c r="A427" s="526"/>
      <c r="B427" s="527"/>
      <c r="C427" s="527"/>
      <c r="D427" s="527"/>
      <c r="E427" s="526"/>
      <c r="F427" s="528"/>
      <c r="G427" s="529"/>
      <c r="H427" s="530"/>
    </row>
    <row r="428" spans="1:8" ht="15.75">
      <c r="A428" s="526"/>
      <c r="B428" s="527"/>
      <c r="C428" s="527"/>
      <c r="D428" s="527"/>
      <c r="E428" s="526"/>
      <c r="F428" s="528"/>
      <c r="G428" s="529"/>
      <c r="H428" s="530"/>
    </row>
    <row r="429" spans="1:8" ht="15.75">
      <c r="A429" s="526"/>
      <c r="B429" s="527"/>
      <c r="C429" s="527"/>
      <c r="D429" s="527"/>
      <c r="E429" s="526"/>
      <c r="F429" s="528"/>
      <c r="G429" s="529"/>
      <c r="H429" s="530"/>
    </row>
    <row r="430" spans="1:8" ht="15.75">
      <c r="A430" s="526"/>
      <c r="B430" s="527"/>
      <c r="C430" s="527"/>
      <c r="D430" s="527"/>
      <c r="E430" s="526"/>
      <c r="F430" s="528"/>
      <c r="G430" s="529"/>
      <c r="H430" s="530"/>
    </row>
    <row r="431" spans="1:8" ht="15.75">
      <c r="A431" s="526"/>
      <c r="B431" s="527"/>
      <c r="C431" s="527"/>
      <c r="D431" s="527"/>
      <c r="E431" s="526"/>
      <c r="F431" s="528"/>
      <c r="G431" s="529"/>
      <c r="H431" s="530"/>
    </row>
    <row r="432" spans="1:8" ht="15.75">
      <c r="A432" s="526"/>
      <c r="B432" s="527"/>
      <c r="C432" s="527"/>
      <c r="D432" s="527"/>
      <c r="E432" s="526"/>
      <c r="F432" s="528"/>
      <c r="G432" s="529"/>
      <c r="H432" s="530"/>
    </row>
    <row r="433" spans="1:8" ht="15.75">
      <c r="A433" s="526"/>
      <c r="B433" s="527"/>
      <c r="C433" s="527"/>
      <c r="D433" s="527"/>
      <c r="E433" s="526"/>
      <c r="F433" s="528"/>
      <c r="G433" s="529"/>
      <c r="H433" s="530"/>
    </row>
    <row r="434" spans="1:8" ht="15.75">
      <c r="A434" s="526"/>
      <c r="B434" s="527"/>
      <c r="C434" s="527"/>
      <c r="D434" s="527"/>
      <c r="E434" s="526"/>
      <c r="F434" s="528"/>
      <c r="G434" s="529"/>
      <c r="H434" s="530"/>
    </row>
    <row r="435" spans="1:8" ht="15.75">
      <c r="A435" s="526"/>
      <c r="B435" s="527"/>
      <c r="C435" s="527"/>
      <c r="D435" s="527"/>
      <c r="E435" s="526"/>
      <c r="F435" s="528"/>
      <c r="G435" s="529"/>
      <c r="H435" s="530"/>
    </row>
    <row r="436" spans="1:8" ht="15.75">
      <c r="A436" s="526"/>
      <c r="B436" s="527"/>
      <c r="C436" s="527"/>
      <c r="D436" s="527"/>
      <c r="E436" s="526"/>
      <c r="F436" s="528"/>
      <c r="G436" s="529"/>
      <c r="H436" s="530"/>
    </row>
    <row r="437" spans="1:8" ht="15.75">
      <c r="A437" s="526"/>
      <c r="B437" s="527"/>
      <c r="C437" s="527"/>
      <c r="D437" s="527"/>
      <c r="E437" s="526"/>
      <c r="F437" s="528"/>
      <c r="G437" s="529"/>
      <c r="H437" s="530"/>
    </row>
    <row r="438" spans="1:8" ht="15.75">
      <c r="A438" s="526"/>
      <c r="B438" s="527"/>
      <c r="C438" s="527"/>
      <c r="D438" s="527"/>
      <c r="E438" s="526"/>
      <c r="F438" s="528"/>
      <c r="G438" s="529"/>
      <c r="H438" s="530"/>
    </row>
    <row r="439" spans="1:8" ht="15.75">
      <c r="A439" s="526"/>
      <c r="B439" s="527"/>
      <c r="C439" s="527"/>
      <c r="D439" s="527"/>
      <c r="E439" s="526"/>
      <c r="F439" s="528"/>
      <c r="G439" s="529"/>
      <c r="H439" s="530"/>
    </row>
  </sheetData>
  <sheetProtection/>
  <mergeCells count="7">
    <mergeCell ref="G1:H1"/>
    <mergeCell ref="D3:H3"/>
    <mergeCell ref="A5:H5"/>
    <mergeCell ref="B7:D7"/>
    <mergeCell ref="A281:G281"/>
    <mergeCell ref="B2:H2"/>
    <mergeCell ref="F4:H4"/>
  </mergeCells>
  <printOptions horizontalCentered="1"/>
  <pageMargins left="0.5905511811023623" right="0.7874015748031497" top="1.1811023622047245" bottom="0.5905511811023623" header="0" footer="0"/>
  <pageSetup fitToHeight="12" horizontalDpi="600" verticalDpi="600" orientation="portrait" paperSize="9" scale="75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Ира</cp:lastModifiedBy>
  <cp:lastPrinted>2018-06-21T11:36:16Z</cp:lastPrinted>
  <dcterms:created xsi:type="dcterms:W3CDTF">2005-01-27T05:42:29Z</dcterms:created>
  <dcterms:modified xsi:type="dcterms:W3CDTF">2018-06-22T06:12:54Z</dcterms:modified>
  <cp:category/>
  <cp:version/>
  <cp:contentType/>
  <cp:contentStatus/>
</cp:coreProperties>
</file>