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'2017'!$A$1:$F$49</definedName>
  </definedNames>
  <calcPr fullCalcOnLoad="1"/>
</workbook>
</file>

<file path=xl/sharedStrings.xml><?xml version="1.0" encoding="utf-8"?>
<sst xmlns="http://schemas.openxmlformats.org/spreadsheetml/2006/main" count="81" uniqueCount="80">
  <si>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</si>
  <si>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</si>
  <si>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</si>
  <si>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</si>
  <si>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</si>
  <si>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</si>
  <si>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</si>
  <si>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</si>
  <si>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</si>
  <si>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</si>
  <si>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</si>
  <si>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</si>
  <si>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</si>
  <si>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</si>
  <si>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</si>
  <si>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</si>
  <si>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</si>
  <si>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</si>
  <si>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</si>
  <si>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</si>
  <si>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</si>
  <si>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</si>
  <si>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</si>
  <si>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</si>
  <si>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</si>
  <si>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Налог на доходы физических лиц (10%)</t>
  </si>
  <si>
    <t>ГОСУДАРСТВЕННАЯ ПОШЛИНА, СБОРЫ</t>
  </si>
  <si>
    <t xml:space="preserve">1 11 05013 10 0000 120 </t>
  </si>
  <si>
    <t>1 01 02000 01 0000 110</t>
  </si>
  <si>
    <t>1 03 00000 00 0000 000</t>
  </si>
  <si>
    <t>1 03 02000 01 0000 100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</si>
  <si>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</si>
  <si>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</si>
  <si>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</si>
  <si>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</si>
  <si>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</si>
  <si>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</si>
  <si>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</si>
  <si>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</si>
  <si>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</si>
  <si>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</si>
  <si>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</si>
  <si>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Приложение  1</t>
  </si>
  <si>
    <t xml:space="preserve"> к  решению Совета депутатов</t>
  </si>
  <si>
    <t>2019 год</t>
  </si>
  <si>
    <t>2020 годы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</si>
  <si>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</si>
  <si>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</si>
  <si>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на 2019 год и на плановый период 2020 и 2021 годов</t>
  </si>
  <si>
    <t>2021 год</t>
  </si>
  <si>
    <t>1 05 00000 00 0000 110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</si>
  <si>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</si>
  <si>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</si>
  <si>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</si>
  <si>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</si>
  <si>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1 13 02000 00 0000 130</t>
  </si>
  <si>
    <t>Доходы от компенсации затрат государства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</si>
  <si>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</si>
  <si>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</si>
  <si>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</si>
  <si>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</si>
  <si>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</si>
  <si>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</si>
  <si>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</si>
  <si>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</si>
  <si>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</si>
  <si>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</si>
  <si>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</si>
  <si>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</si>
  <si>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</si>
  <si>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</si>
  <si>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</si>
  <si>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</si>
  <si>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ШТРАФЫ, САНКЦИИ, ВОЗМЕЩЕНИЕ УЩЕРБА</t>
  </si>
  <si>
    <t>1 16 00000 00 0000 000</t>
  </si>
  <si>
    <t>1 16 90000 00 0000 140</t>
  </si>
  <si>
    <t>Прочие поступления от денежных взысканий (штрафов) и иных сумм в возмещение ущерба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</si>
  <si>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</si>
  <si>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</si>
  <si>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от 20.12.2019 № 36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</si>
</sst>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89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9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\Desktop\2019\&#1057;&#1044;%202019\&#1072;&#1074;&#1075;&#1091;&#1089;&#1090;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wnloads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52031.5</v>
          </cell>
          <cell r="E12">
            <v>2506.4</v>
          </cell>
          <cell r="F12">
            <v>2112.7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7555.5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E8" sqref="E8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4.28125" style="6" customWidth="1"/>
    <col min="4" max="4" width="2.00390625" style="6" hidden="1" customWidth="1"/>
    <col min="5" max="5" width="9.7109375" style="6" customWidth="1"/>
    <col min="6" max="6" width="11.8515625" style="6" customWidth="1"/>
    <col min="7" max="7" width="15.00390625" style="6" customWidth="1"/>
    <col min="8" max="8" width="9.140625" style="6" customWidth="1"/>
    <col min="9" max="9" width="7.7109375" style="6" customWidth="1"/>
    <col min="10" max="16384" width="9.140625" style="6" customWidth="1"/>
  </cols>
  <sheetData>
    <row r="1" spans="2:6" ht="15" customHeight="1">
      <c r="B1" s="5"/>
      <c r="E1" s="34" t="s">
        <v>42</v>
      </c>
      <c r="F1" s="34"/>
    </row>
    <row r="2" spans="2:6" ht="15" customHeight="1">
      <c r="B2" s="5"/>
      <c r="F2" s="7" t="s">
        <v>43</v>
      </c>
    </row>
    <row r="3" spans="2:6" ht="16.5">
      <c r="B3" s="5"/>
      <c r="F3" s="7" t="s">
        <v>14</v>
      </c>
    </row>
    <row r="4" spans="1:6" ht="14.25" customHeight="1">
      <c r="A4" s="5"/>
      <c r="B4" s="5"/>
      <c r="F4" s="7" t="s">
        <v>79</v>
      </c>
    </row>
    <row r="5" spans="1:3" ht="14.25" customHeight="1">
      <c r="A5" s="5"/>
      <c r="B5" s="5"/>
      <c r="C5" s="8"/>
    </row>
    <row r="6" spans="1:3" ht="16.5">
      <c r="A6" s="38" t="s">
        <v>15</v>
      </c>
      <c r="B6" s="38"/>
      <c r="C6" s="38"/>
    </row>
    <row r="7" spans="1:3" ht="30.75" customHeight="1">
      <c r="A7" s="39" t="s">
        <v>47</v>
      </c>
      <c r="B7" s="39"/>
      <c r="C7" s="39"/>
    </row>
    <row r="8" spans="1:3" ht="16.5">
      <c r="A8" s="38" t="s">
        <v>48</v>
      </c>
      <c r="B8" s="38"/>
      <c r="C8" s="38"/>
    </row>
    <row r="9" spans="1:6" ht="16.5" customHeight="1">
      <c r="A9" s="35" t="s">
        <v>0</v>
      </c>
      <c r="B9" s="37" t="s">
        <v>16</v>
      </c>
      <c r="C9" s="33" t="s">
        <v>17</v>
      </c>
      <c r="D9" s="33"/>
      <c r="E9" s="33"/>
      <c r="F9" s="33"/>
    </row>
    <row r="10" spans="1:6" ht="126">
      <c r="A10" s="36"/>
      <c r="B10" s="37"/>
      <c r="C10" s="31" t="s">
        <v>44</v>
      </c>
      <c r="D10" s="31" t="s">
        <v>45</v>
      </c>
      <c r="E10" s="31" t="s">
        <v>46</v>
      </c>
      <c r="F10" s="31" t="s">
        <v>49</v>
      </c>
    </row>
    <row r="11" spans="1:6" ht="16.5">
      <c r="A11" s="9">
        <v>1</v>
      </c>
      <c r="B11" s="9">
        <v>2</v>
      </c>
      <c r="C11" s="10">
        <v>3</v>
      </c>
      <c r="D11" s="11">
        <f>C11/$C$11%</f>
        <v>100</v>
      </c>
      <c r="E11" s="10">
        <v>4</v>
      </c>
      <c r="F11" s="10">
        <v>5</v>
      </c>
    </row>
    <row r="12" spans="1:7" ht="16.5">
      <c r="A12" s="2" t="s">
        <v>1</v>
      </c>
      <c r="B12" s="12" t="s">
        <v>19</v>
      </c>
      <c r="C12" s="3">
        <f>C13+C15+C17+C20+C23+C25+C31+C36+C39</f>
        <v>26033.1</v>
      </c>
      <c r="D12" s="3">
        <f>D13+D15+D17+D20+D23+D25+D31+D36+D39</f>
        <v>717713.3333333334</v>
      </c>
      <c r="E12" s="3">
        <f>E13+E15+E17+E20+E23+E25+E31+E36+E39</f>
        <v>32086.5</v>
      </c>
      <c r="F12" s="3">
        <f>F13+F15+F17+F20+F23+F25+F31+F36+F39</f>
        <v>24684.4</v>
      </c>
      <c r="G12" s="30"/>
    </row>
    <row r="13" spans="1:6" ht="16.5">
      <c r="A13" s="13" t="s">
        <v>2</v>
      </c>
      <c r="B13" s="14" t="s">
        <v>3</v>
      </c>
      <c r="C13" s="3">
        <f>C14</f>
        <v>17300</v>
      </c>
      <c r="D13" s="11">
        <f>C13/$C$11%</f>
        <v>576666.6666666667</v>
      </c>
      <c r="E13" s="3">
        <f>E14</f>
        <v>25502.1</v>
      </c>
      <c r="F13" s="3">
        <f>F14</f>
        <v>18100</v>
      </c>
    </row>
    <row r="14" spans="1:8" ht="16.5">
      <c r="A14" s="13" t="s">
        <v>28</v>
      </c>
      <c r="B14" s="14" t="s">
        <v>25</v>
      </c>
      <c r="C14" s="1">
        <f>16300+2478.9+740.4+259.5-2478.9+0.1</f>
        <v>17300</v>
      </c>
      <c r="E14" s="1">
        <f>17200+8302.1</f>
        <v>25502.1</v>
      </c>
      <c r="F14" s="1">
        <v>18100</v>
      </c>
      <c r="H14" s="30"/>
    </row>
    <row r="15" spans="1:6" ht="31.5">
      <c r="A15" s="13" t="s">
        <v>29</v>
      </c>
      <c r="B15" s="15" t="s">
        <v>32</v>
      </c>
      <c r="C15" s="3">
        <f>C16</f>
        <v>2520</v>
      </c>
      <c r="E15" s="3">
        <f>E16</f>
        <v>2208</v>
      </c>
      <c r="F15" s="3">
        <f>F16</f>
        <v>2208</v>
      </c>
    </row>
    <row r="16" spans="1:6" ht="31.5">
      <c r="A16" s="16" t="s">
        <v>30</v>
      </c>
      <c r="B16" s="17" t="s">
        <v>33</v>
      </c>
      <c r="C16" s="1">
        <f>2208+312</f>
        <v>2520</v>
      </c>
      <c r="E16" s="1">
        <v>2208</v>
      </c>
      <c r="F16" s="1">
        <v>2208</v>
      </c>
    </row>
    <row r="17" spans="1:6" ht="30.75" customHeight="1" outlineLevel="1">
      <c r="A17" s="32" t="s">
        <v>50</v>
      </c>
      <c r="B17" s="26" t="s">
        <v>51</v>
      </c>
      <c r="C17" s="28">
        <f>C18</f>
        <v>1417.7</v>
      </c>
      <c r="D17" s="29"/>
      <c r="E17" s="28"/>
      <c r="F17" s="28"/>
    </row>
    <row r="18" spans="1:6" ht="32.25" customHeight="1" outlineLevel="1">
      <c r="A18" s="32" t="s">
        <v>52</v>
      </c>
      <c r="B18" s="26" t="s">
        <v>53</v>
      </c>
      <c r="C18" s="28">
        <f>C19</f>
        <v>1417.7</v>
      </c>
      <c r="D18" s="29"/>
      <c r="E18" s="28"/>
      <c r="F18" s="28"/>
    </row>
    <row r="19" spans="1:6" ht="37.5" customHeight="1" outlineLevel="1">
      <c r="A19" s="27" t="s">
        <v>54</v>
      </c>
      <c r="B19" s="26" t="s">
        <v>53</v>
      </c>
      <c r="C19" s="28">
        <v>1417.7</v>
      </c>
      <c r="D19" s="29"/>
      <c r="E19" s="28"/>
      <c r="F19" s="28"/>
    </row>
    <row r="20" spans="1:6" ht="16.5">
      <c r="A20" s="13" t="s">
        <v>4</v>
      </c>
      <c r="B20" s="14" t="s">
        <v>5</v>
      </c>
      <c r="C20" s="3">
        <f>C21+C22</f>
        <v>3122</v>
      </c>
      <c r="D20" s="11">
        <f>C20/$C$11%</f>
        <v>104066.66666666667</v>
      </c>
      <c r="E20" s="3">
        <f>E21+E22</f>
        <v>3042</v>
      </c>
      <c r="F20" s="3">
        <f>F21+F22</f>
        <v>3042</v>
      </c>
    </row>
    <row r="21" spans="1:6" ht="16.5">
      <c r="A21" s="13" t="s">
        <v>23</v>
      </c>
      <c r="B21" s="14" t="s">
        <v>21</v>
      </c>
      <c r="C21" s="1">
        <v>252</v>
      </c>
      <c r="D21" s="11"/>
      <c r="E21" s="1">
        <v>252</v>
      </c>
      <c r="F21" s="1">
        <v>252</v>
      </c>
    </row>
    <row r="22" spans="1:6" ht="24" customHeight="1">
      <c r="A22" s="13" t="s">
        <v>24</v>
      </c>
      <c r="B22" s="14" t="s">
        <v>18</v>
      </c>
      <c r="C22" s="1">
        <f>2785+186.7-221.7+120</f>
        <v>2870</v>
      </c>
      <c r="E22" s="1">
        <v>2790</v>
      </c>
      <c r="F22" s="1">
        <v>2790</v>
      </c>
    </row>
    <row r="23" spans="1:6" ht="16.5">
      <c r="A23" s="13" t="s">
        <v>6</v>
      </c>
      <c r="B23" s="14" t="s">
        <v>26</v>
      </c>
      <c r="C23" s="3">
        <f>C24</f>
        <v>20</v>
      </c>
      <c r="D23" s="11">
        <f>C23/$C$11%</f>
        <v>666.6666666666667</v>
      </c>
      <c r="E23" s="3">
        <f>E24</f>
        <v>20</v>
      </c>
      <c r="F23" s="3">
        <f>F24</f>
        <v>20</v>
      </c>
    </row>
    <row r="24" spans="1:6" ht="30" customHeight="1">
      <c r="A24" s="13" t="s">
        <v>34</v>
      </c>
      <c r="B24" s="15" t="s">
        <v>35</v>
      </c>
      <c r="C24" s="1">
        <v>20</v>
      </c>
      <c r="D24" s="11"/>
      <c r="E24" s="1">
        <v>20</v>
      </c>
      <c r="F24" s="1">
        <v>20</v>
      </c>
    </row>
    <row r="25" spans="1:6" ht="50.25" customHeight="1">
      <c r="A25" s="13" t="s">
        <v>8</v>
      </c>
      <c r="B25" s="15" t="s">
        <v>31</v>
      </c>
      <c r="C25" s="3">
        <f>C26+C29</f>
        <v>1052.1</v>
      </c>
      <c r="D25" s="11">
        <f>C25/$C$11%</f>
        <v>35070</v>
      </c>
      <c r="E25" s="3">
        <f>E28+E29</f>
        <v>1264.4</v>
      </c>
      <c r="F25" s="3">
        <f>F28+F29</f>
        <v>1264.4</v>
      </c>
    </row>
    <row r="26" spans="1:6" ht="81" customHeight="1" outlineLevel="1">
      <c r="A26" s="13" t="s">
        <v>7</v>
      </c>
      <c r="B26" s="18" t="s">
        <v>59</v>
      </c>
      <c r="C26" s="1">
        <f>SUM(C27:C28)</f>
        <v>802.1</v>
      </c>
      <c r="D26" s="11">
        <f>C26/$C$11%</f>
        <v>26736.666666666668</v>
      </c>
      <c r="E26" s="1">
        <f>SUM(E27:E27)</f>
        <v>0</v>
      </c>
      <c r="F26" s="1">
        <f>SUM(F27:F27)</f>
        <v>0</v>
      </c>
    </row>
    <row r="27" spans="1:6" ht="63" outlineLevel="1">
      <c r="A27" s="13" t="s">
        <v>27</v>
      </c>
      <c r="B27" s="15" t="s">
        <v>22</v>
      </c>
      <c r="C27" s="1">
        <v>25</v>
      </c>
      <c r="D27" s="11">
        <f>C27/$C$11%</f>
        <v>833.3333333333334</v>
      </c>
      <c r="E27" s="1">
        <v>0</v>
      </c>
      <c r="F27" s="1">
        <v>0</v>
      </c>
    </row>
    <row r="28" spans="1:6" ht="39" customHeight="1">
      <c r="A28" s="19" t="s">
        <v>57</v>
      </c>
      <c r="B28" s="15" t="s">
        <v>58</v>
      </c>
      <c r="C28" s="1">
        <f>1264.4-180-70.7-236.6</f>
        <v>777.1</v>
      </c>
      <c r="D28" s="1">
        <f>1264.4-180</f>
        <v>1084.4</v>
      </c>
      <c r="E28" s="1">
        <f>1264.4-180</f>
        <v>1084.4</v>
      </c>
      <c r="F28" s="1">
        <f>1264.4-180</f>
        <v>1084.4</v>
      </c>
    </row>
    <row r="29" spans="1:6" ht="83.25" customHeight="1">
      <c r="A29" s="19" t="s">
        <v>41</v>
      </c>
      <c r="B29" s="15" t="s">
        <v>60</v>
      </c>
      <c r="C29" s="1">
        <f>C30</f>
        <v>250</v>
      </c>
      <c r="D29" s="1">
        <v>180</v>
      </c>
      <c r="E29" s="1">
        <v>180</v>
      </c>
      <c r="F29" s="1">
        <v>180</v>
      </c>
    </row>
    <row r="30" spans="1:6" ht="83.25" customHeight="1">
      <c r="A30" s="19" t="s">
        <v>61</v>
      </c>
      <c r="B30" s="15" t="s">
        <v>62</v>
      </c>
      <c r="C30" s="1">
        <f>180+70</f>
        <v>250</v>
      </c>
      <c r="D30" s="1"/>
      <c r="E30" s="1"/>
      <c r="F30" s="1"/>
    </row>
    <row r="31" spans="1:6" ht="34.5" customHeight="1">
      <c r="A31" s="13" t="s">
        <v>12</v>
      </c>
      <c r="B31" s="20" t="s">
        <v>36</v>
      </c>
      <c r="C31" s="3">
        <f>C32+C34</f>
        <v>331.2</v>
      </c>
      <c r="D31" s="3">
        <v>50</v>
      </c>
      <c r="E31" s="3">
        <v>50</v>
      </c>
      <c r="F31" s="3">
        <v>50</v>
      </c>
    </row>
    <row r="32" spans="1:6" ht="19.5" customHeight="1">
      <c r="A32" s="4" t="s">
        <v>37</v>
      </c>
      <c r="B32" s="21" t="s">
        <v>38</v>
      </c>
      <c r="C32" s="1">
        <f>C33</f>
        <v>190</v>
      </c>
      <c r="D32" s="11">
        <f aca="true" t="shared" si="0" ref="D32:D37">C32/$C$11%</f>
        <v>6333.333333333334</v>
      </c>
      <c r="E32" s="1">
        <v>50</v>
      </c>
      <c r="F32" s="1">
        <v>50</v>
      </c>
    </row>
    <row r="33" spans="1:6" ht="38.25" customHeight="1">
      <c r="A33" s="4" t="s">
        <v>66</v>
      </c>
      <c r="B33" s="21" t="s">
        <v>65</v>
      </c>
      <c r="C33" s="1">
        <v>190</v>
      </c>
      <c r="D33" s="11"/>
      <c r="E33" s="1"/>
      <c r="F33" s="1"/>
    </row>
    <row r="34" spans="1:6" ht="19.5" customHeight="1">
      <c r="A34" s="4" t="s">
        <v>55</v>
      </c>
      <c r="B34" s="21" t="s">
        <v>56</v>
      </c>
      <c r="C34" s="1">
        <f>C35</f>
        <v>141.2</v>
      </c>
      <c r="D34" s="11"/>
      <c r="E34" s="1"/>
      <c r="F34" s="1"/>
    </row>
    <row r="35" spans="1:6" ht="19.5" customHeight="1">
      <c r="A35" s="4" t="s">
        <v>63</v>
      </c>
      <c r="B35" s="21" t="s">
        <v>64</v>
      </c>
      <c r="C35" s="1">
        <v>141.2</v>
      </c>
      <c r="D35" s="11"/>
      <c r="E35" s="1"/>
      <c r="F35" s="1"/>
    </row>
    <row r="36" spans="1:6" ht="34.5" customHeight="1">
      <c r="A36" s="13" t="s">
        <v>13</v>
      </c>
      <c r="B36" s="15" t="s">
        <v>20</v>
      </c>
      <c r="C36" s="3">
        <f>C37</f>
        <v>35.8</v>
      </c>
      <c r="D36" s="11">
        <f t="shared" si="0"/>
        <v>1193.3333333333333</v>
      </c>
      <c r="E36" s="3">
        <f>SUM(E37:E38)</f>
        <v>0</v>
      </c>
      <c r="F36" s="3">
        <f>SUM(F37:F38)</f>
        <v>0</v>
      </c>
    </row>
    <row r="37" spans="1:6" ht="93" customHeight="1">
      <c r="A37" s="13" t="s">
        <v>39</v>
      </c>
      <c r="B37" s="15" t="s">
        <v>40</v>
      </c>
      <c r="C37" s="1">
        <f>C38</f>
        <v>35.8</v>
      </c>
      <c r="D37" s="11">
        <f t="shared" si="0"/>
        <v>1193.3333333333333</v>
      </c>
      <c r="E37" s="1"/>
      <c r="F37" s="1"/>
    </row>
    <row r="38" spans="1:6" ht="99.75" customHeight="1">
      <c r="A38" s="13" t="s">
        <v>67</v>
      </c>
      <c r="B38" s="15" t="s">
        <v>68</v>
      </c>
      <c r="C38" s="1">
        <v>35.8</v>
      </c>
      <c r="D38" s="11"/>
      <c r="E38" s="1"/>
      <c r="F38" s="1"/>
    </row>
    <row r="39" spans="1:6" ht="22.5" customHeight="1">
      <c r="A39" s="13" t="s">
        <v>74</v>
      </c>
      <c r="B39" s="15" t="s">
        <v>73</v>
      </c>
      <c r="C39" s="1">
        <f>C40+C42</f>
        <v>234.3</v>
      </c>
      <c r="D39" s="11"/>
      <c r="E39" s="1"/>
      <c r="F39" s="1"/>
    </row>
    <row r="40" spans="1:6" ht="69" customHeight="1">
      <c r="A40" s="13" t="s">
        <v>72</v>
      </c>
      <c r="B40" s="15" t="s">
        <v>71</v>
      </c>
      <c r="C40" s="1">
        <f>C41</f>
        <v>213.3</v>
      </c>
      <c r="D40" s="11"/>
      <c r="E40" s="1"/>
      <c r="F40" s="1"/>
    </row>
    <row r="41" spans="1:6" ht="66" customHeight="1">
      <c r="A41" s="13" t="s">
        <v>69</v>
      </c>
      <c r="B41" s="15" t="s">
        <v>70</v>
      </c>
      <c r="C41" s="1">
        <f>213.3</f>
        <v>213.3</v>
      </c>
      <c r="D41" s="11"/>
      <c r="E41" s="1">
        <v>0</v>
      </c>
      <c r="F41" s="1">
        <v>0</v>
      </c>
    </row>
    <row r="42" spans="1:6" ht="43.5" customHeight="1">
      <c r="A42" s="13" t="s">
        <v>75</v>
      </c>
      <c r="B42" s="15" t="s">
        <v>76</v>
      </c>
      <c r="C42" s="1">
        <f>C43</f>
        <v>21</v>
      </c>
      <c r="D42" s="11"/>
      <c r="E42" s="1"/>
      <c r="F42" s="1"/>
    </row>
    <row r="43" spans="1:6" ht="80.25" customHeight="1">
      <c r="A43" s="13" t="s">
        <v>77</v>
      </c>
      <c r="B43" s="15" t="s">
        <v>78</v>
      </c>
      <c r="C43" s="1">
        <v>21</v>
      </c>
      <c r="D43" s="11"/>
      <c r="E43" s="1"/>
      <c r="F43" s="1"/>
    </row>
    <row r="44" spans="1:6" ht="15.75" customHeight="1">
      <c r="A44" s="2" t="s">
        <v>9</v>
      </c>
      <c r="B44" s="2" t="s">
        <v>10</v>
      </c>
      <c r="C44" s="3">
        <f>'[2]Лист1'!$C$12</f>
        <v>7555.5</v>
      </c>
      <c r="D44" s="3">
        <f>'[1]Лист1'!$C$12</f>
        <v>52031.5</v>
      </c>
      <c r="E44" s="3">
        <f>'[1]Лист1'!$E$12</f>
        <v>2506.4</v>
      </c>
      <c r="F44" s="3">
        <f>'[1]Лист1'!$F$12</f>
        <v>2112.7</v>
      </c>
    </row>
    <row r="45" spans="1:6" ht="33" customHeight="1" hidden="1">
      <c r="A45" s="2"/>
      <c r="B45" s="22"/>
      <c r="C45" s="3"/>
      <c r="D45" s="11"/>
      <c r="E45" s="3"/>
      <c r="F45" s="3"/>
    </row>
    <row r="46" spans="1:6" ht="16.5" customHeight="1" hidden="1">
      <c r="A46" s="23"/>
      <c r="B46" s="22"/>
      <c r="C46" s="3"/>
      <c r="D46" s="11"/>
      <c r="E46" s="3"/>
      <c r="F46" s="3"/>
    </row>
    <row r="47" spans="1:6" ht="16.5" hidden="1">
      <c r="A47" s="23"/>
      <c r="B47" s="22"/>
      <c r="C47" s="3"/>
      <c r="D47" s="11"/>
      <c r="E47" s="3"/>
      <c r="F47" s="3"/>
    </row>
    <row r="48" spans="1:6" ht="35.25" customHeight="1" hidden="1">
      <c r="A48" s="2"/>
      <c r="B48" s="22"/>
      <c r="C48" s="3"/>
      <c r="D48" s="11"/>
      <c r="E48" s="3"/>
      <c r="F48" s="3"/>
    </row>
    <row r="49" spans="1:7" ht="26.25" customHeight="1">
      <c r="A49" s="24"/>
      <c r="B49" s="25" t="s">
        <v>11</v>
      </c>
      <c r="C49" s="3">
        <f>SUM(C12,C44)</f>
        <v>33588.6</v>
      </c>
      <c r="D49" s="11"/>
      <c r="E49" s="3">
        <f>SUM(E12,E44)</f>
        <v>34592.9</v>
      </c>
      <c r="F49" s="3">
        <f>SUM(F12,F44)</f>
        <v>26797.100000000002</v>
      </c>
      <c r="G49" s="30"/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2020-01-04T13:09:40Z</cp:lastPrinted>
  <dcterms:created xsi:type="dcterms:W3CDTF">1996-10-08T23:32:33Z</dcterms:created>
  <dcterms:modified xsi:type="dcterms:W3CDTF">2020-01-09T12:05:49Z</dcterms:modified>
  <cp:category/>
  <cp:version/>
  <cp:contentType/>
  <cp:contentStatus/>
</cp:coreProperties>
</file>