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2015" sheetId="1" r:id="rId1"/>
  </sheets>
  <definedNames>
    <definedName name="_xlnm.Print_Area" localSheetId="0">'2015'!$A$1:$C$46</definedName>
  </definedNames>
  <calcPr fullCalcOnLoad="1"/>
</workbook>
</file>

<file path=xl/sharedStrings.xml><?xml version="1.0" encoding="utf-8"?>
<sst xmlns="http://schemas.openxmlformats.org/spreadsheetml/2006/main" count="78" uniqueCount="78">
  <si>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</si>
  <si>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</si>
  <si>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</si>
  <si>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</si>
  <si>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</si>
  <si>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</si>
  <si>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1 06 04000 02 0000 110</t>
  </si>
  <si>
    <t>Транспортный налог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</si>
  <si>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</si>
  <si>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</si>
  <si>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</si>
  <si>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</si>
  <si>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</si>
  <si>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</si>
  <si>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</si>
  <si>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</si>
  <si>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</si>
  <si>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</si>
  <si>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</si>
  <si>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 xml:space="preserve">поступления доходов в  бюджет МО «Усть-Лужское сельское поселение» </t>
  </si>
  <si>
    <t>Источник доходов</t>
  </si>
  <si>
    <t>Сумма, (тыс.руб.)</t>
  </si>
  <si>
    <t>2 02 03 01 5 10 0000 151</t>
  </si>
  <si>
    <t>Субвенции бюджетам поселений на осуществление первичного воинского учёта на территории, где отсутствуют военные комиссариаты</t>
  </si>
  <si>
    <t>Доходы от продажи земельных участков, находящихся в собственности поселений</t>
  </si>
  <si>
    <t>2 02 02 99 9 10 0000 151</t>
  </si>
  <si>
    <t>Прочие субсидии бюджетам поселений</t>
  </si>
  <si>
    <t>2 02 04 99 9 10 0000 151</t>
  </si>
  <si>
    <t>Прочие межбюджетные трансферты, передаваемые бюджетам поселений</t>
  </si>
  <si>
    <t>Земельный налог</t>
  </si>
  <si>
    <t xml:space="preserve">  решением Совета депутатов</t>
  </si>
  <si>
    <t>НАЛОГОВЫЕ И НЕНАЛОГОВЫЕ ДОХОДЫ</t>
  </si>
  <si>
    <t xml:space="preserve">Прочие доходы от оказания платных услуг </t>
  </si>
  <si>
    <t>ДОХОДЫ ОТ ПРОДАЖИ МАТЕРИАЛЬНЫХ И НЕМАТЕРИАЛЬНЫХ АКТИВОВ</t>
  </si>
  <si>
    <t>Налог на имущество физических лиц</t>
  </si>
  <si>
    <t>УТВЕРЖДЕНО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</si>
  <si>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</si>
  <si>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</si>
  <si>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</si>
  <si>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</si>
  <si>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</si>
  <si>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</si>
  <si>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</si>
  <si>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мунициипальной собственности (за исключением земельных участков бюджетных и автономных учреждений)</t>
  </si>
  <si>
    <t>Налог на доходы физических лиц (10%)</t>
  </si>
  <si>
    <t>ГОСУДАРСТВЕННАЯ ПОШЛИНА, СБОРЫ</t>
  </si>
  <si>
    <t xml:space="preserve">1 11 05013 10 0000 120 </t>
  </si>
  <si>
    <t>ДОХОДЫ ОТ ОКАЗАНИЯ ПЛАТНЫХ УСЛУГ И КОМПЕНСАЦИИ ЗАТРАТ ГОСУДАРСТВА</t>
  </si>
  <si>
    <t>1 13 01995 10 0000 130</t>
  </si>
  <si>
    <t>1 14 06025 10 0000 430</t>
  </si>
  <si>
    <t>1 17 05050 10 0000 180</t>
  </si>
  <si>
    <t>2 02 03 02 4 10 0000 151</t>
  </si>
  <si>
    <t>Субвенции бюджетам поселений на осуществление отдельных государственных полномочий в сфере административных правоотношений</t>
  </si>
  <si>
    <t>1 01 02000 01 0000 110</t>
  </si>
  <si>
    <t>Государственная 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</si>
  <si>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на 2015 год</t>
  </si>
  <si>
    <t>1 03 00000 00 0000 000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</si>
  <si>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</si>
  <si>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</si>
  <si>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</si>
  <si>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</si>
  <si>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</si>
  <si>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</si>
  <si>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</si>
  <si>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</si>
  <si>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</si>
  <si>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</si>
  <si>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</si>
  <si>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1 08 04020 01 0000 110</t>
  </si>
  <si>
    <t>(Приложение  1)</t>
  </si>
  <si>
    <t>1 03 02000 01 0000 110</t>
  </si>
  <si>
    <t xml:space="preserve">1 11 05075 10 0000 120 </t>
  </si>
  <si>
    <t>Доходы от сдачи в аренду имущества, составляющего казну (за исключением земельных участков)</t>
  </si>
  <si>
    <t>2 02 02 07 7 10 0000 151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</si>
  <si>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</si>
  <si>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1 16 90050 10 0000 140</t>
  </si>
  <si>
    <t>Прочие поступления от денежных взыскаий (штрафов) и иных сумм в возмещение ущерба, зачисляемые в бюджеты   поселений</t>
  </si>
  <si>
    <t>№ 80 от 21 декабря 2015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</si>
</sst>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#,##0.000"/>
    <numFmt numFmtId="188" formatCode="#,##0.0000"/>
    <numFmt numFmtId="189" formatCode="#,##0.00000"/>
  </numFmts>
  <fonts count="43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81" fontId="5" fillId="0" borderId="10" xfId="0" applyNumberFormat="1" applyFont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1" fontId="5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186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181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186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181" fontId="3" fillId="33" borderId="10" xfId="0" applyNumberFormat="1" applyFont="1" applyFill="1" applyBorder="1" applyAlignment="1">
      <alignment horizontal="center"/>
    </xf>
    <xf numFmtId="181" fontId="5" fillId="33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87" fontId="5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1" fontId="3" fillId="0" borderId="11" xfId="0" applyNumberFormat="1" applyFont="1" applyBorder="1" applyAlignment="1">
      <alignment horizontal="center" vertical="center" wrapText="1"/>
    </xf>
    <xf numFmtId="181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1" fontId="3" fillId="3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B38">
      <selection activeCell="B17" sqref="B17"/>
    </sheetView>
  </sheetViews>
  <sheetFormatPr defaultColWidth="9.140625" defaultRowHeight="12.75" outlineLevelRow="1"/>
  <cols>
    <col min="1" max="1" width="26.8515625" style="1" customWidth="1"/>
    <col min="2" max="2" width="100.00390625" style="1" customWidth="1"/>
    <col min="3" max="3" width="17.57421875" style="1" customWidth="1"/>
    <col min="4" max="4" width="0" style="1" hidden="1" customWidth="1"/>
    <col min="5" max="5" width="11.57421875" style="1" bestFit="1" customWidth="1"/>
    <col min="6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3"/>
      <c r="C1" s="13" t="s">
        <v>35</v>
      </c>
    </row>
    <row r="2" spans="2:3" ht="15" customHeight="1">
      <c r="B2" s="3"/>
      <c r="C2" s="14" t="s">
        <v>30</v>
      </c>
    </row>
    <row r="3" spans="2:3" ht="16.5">
      <c r="B3" s="3"/>
      <c r="C3" s="14" t="s">
        <v>17</v>
      </c>
    </row>
    <row r="4" spans="2:3" ht="16.5">
      <c r="B4" s="40" t="s">
        <v>77</v>
      </c>
      <c r="C4" s="41"/>
    </row>
    <row r="5" spans="1:3" ht="14.25" customHeight="1">
      <c r="A5" s="3"/>
      <c r="B5" s="3"/>
      <c r="C5" s="15" t="s">
        <v>69</v>
      </c>
    </row>
    <row r="6" spans="1:3" ht="14.25" customHeight="1">
      <c r="A6" s="3"/>
      <c r="B6" s="3"/>
      <c r="C6" s="15"/>
    </row>
    <row r="7" spans="1:3" ht="16.5">
      <c r="A7" s="45" t="s">
        <v>18</v>
      </c>
      <c r="B7" s="45"/>
      <c r="C7" s="45"/>
    </row>
    <row r="8" spans="1:3" ht="16.5">
      <c r="A8" s="45" t="s">
        <v>19</v>
      </c>
      <c r="B8" s="45"/>
      <c r="C8" s="45"/>
    </row>
    <row r="9" spans="1:3" ht="16.5">
      <c r="A9" s="45" t="s">
        <v>55</v>
      </c>
      <c r="B9" s="45"/>
      <c r="C9" s="45"/>
    </row>
    <row r="10" spans="1:6" ht="16.5" customHeight="1">
      <c r="A10" s="42" t="s">
        <v>0</v>
      </c>
      <c r="B10" s="44" t="s">
        <v>20</v>
      </c>
      <c r="C10" s="42" t="s">
        <v>21</v>
      </c>
      <c r="D10" s="2"/>
      <c r="E10" s="2"/>
      <c r="F10" s="2"/>
    </row>
    <row r="11" spans="1:3" ht="16.5">
      <c r="A11" s="43"/>
      <c r="B11" s="44"/>
      <c r="C11" s="43"/>
    </row>
    <row r="12" spans="1:4" ht="16.5">
      <c r="A12" s="5">
        <v>1</v>
      </c>
      <c r="B12" s="5">
        <v>2</v>
      </c>
      <c r="C12" s="33">
        <v>3</v>
      </c>
      <c r="D12" s="4">
        <f>C12/$C$12%</f>
        <v>100</v>
      </c>
    </row>
    <row r="13" spans="1:4" ht="16.5">
      <c r="A13" s="6" t="s">
        <v>1</v>
      </c>
      <c r="B13" s="23" t="s">
        <v>31</v>
      </c>
      <c r="C13" s="37">
        <f>SUM(C14,C22,C28,C32,C34,C26,C39,C38,C16)</f>
        <v>21292.3</v>
      </c>
      <c r="D13" s="4"/>
    </row>
    <row r="14" spans="1:4" ht="16.5">
      <c r="A14" s="8" t="s">
        <v>2</v>
      </c>
      <c r="B14" s="21" t="s">
        <v>3</v>
      </c>
      <c r="C14" s="34">
        <f>C15</f>
        <v>10586.376</v>
      </c>
      <c r="D14" s="4">
        <f>C14/$C$12%</f>
        <v>352879.2</v>
      </c>
    </row>
    <row r="15" spans="1:3" ht="16.5">
      <c r="A15" s="8" t="s">
        <v>53</v>
      </c>
      <c r="B15" s="21" t="s">
        <v>44</v>
      </c>
      <c r="C15" s="38">
        <f>11690-939-164.624</f>
        <v>10586.376</v>
      </c>
    </row>
    <row r="16" spans="1:3" ht="16.5">
      <c r="A16" s="8" t="s">
        <v>56</v>
      </c>
      <c r="B16" s="11" t="s">
        <v>66</v>
      </c>
      <c r="C16" s="34">
        <f>C17</f>
        <v>1828</v>
      </c>
    </row>
    <row r="17" spans="1:3" ht="16.5">
      <c r="A17" s="17" t="s">
        <v>70</v>
      </c>
      <c r="B17" s="16" t="s">
        <v>67</v>
      </c>
      <c r="C17" s="35">
        <f>2046.8-218.8</f>
        <v>1828</v>
      </c>
    </row>
    <row r="18" spans="1:3" ht="47.25" hidden="1" outlineLevel="1">
      <c r="A18" s="8" t="s">
        <v>57</v>
      </c>
      <c r="B18" s="11" t="s">
        <v>59</v>
      </c>
      <c r="C18" s="35"/>
    </row>
    <row r="19" spans="1:3" ht="64.5" customHeight="1" hidden="1" outlineLevel="1">
      <c r="A19" s="8" t="s">
        <v>58</v>
      </c>
      <c r="B19" s="11" t="s">
        <v>60</v>
      </c>
      <c r="C19" s="35"/>
    </row>
    <row r="20" spans="1:3" ht="48" customHeight="1" hidden="1" outlineLevel="1">
      <c r="A20" s="8" t="s">
        <v>62</v>
      </c>
      <c r="B20" s="11" t="s">
        <v>61</v>
      </c>
      <c r="C20" s="35"/>
    </row>
    <row r="21" spans="1:3" ht="48.75" customHeight="1" hidden="1" outlineLevel="1">
      <c r="A21" s="8" t="s">
        <v>63</v>
      </c>
      <c r="B21" s="11" t="s">
        <v>64</v>
      </c>
      <c r="C21" s="35"/>
    </row>
    <row r="22" spans="1:4" ht="16.5" collapsed="1">
      <c r="A22" s="8" t="s">
        <v>4</v>
      </c>
      <c r="B22" s="21" t="s">
        <v>5</v>
      </c>
      <c r="C22" s="34">
        <f>C23+C24+C25</f>
        <v>3267.2</v>
      </c>
      <c r="D22" s="4">
        <f>C22/$C$12%</f>
        <v>108906.66666666667</v>
      </c>
    </row>
    <row r="23" spans="1:4" ht="16.5">
      <c r="A23" s="8" t="s">
        <v>37</v>
      </c>
      <c r="B23" s="21" t="s">
        <v>34</v>
      </c>
      <c r="C23" s="35">
        <f>273.7+90</f>
        <v>363.7</v>
      </c>
      <c r="D23" s="4"/>
    </row>
    <row r="24" spans="1:5" ht="24" customHeight="1">
      <c r="A24" s="8" t="s">
        <v>38</v>
      </c>
      <c r="B24" s="21" t="s">
        <v>29</v>
      </c>
      <c r="C24" s="35">
        <f>1320+360+480</f>
        <v>2160</v>
      </c>
      <c r="E24" s="28"/>
    </row>
    <row r="25" spans="1:3" ht="21.75" customHeight="1">
      <c r="A25" s="8" t="s">
        <v>6</v>
      </c>
      <c r="B25" s="21" t="s">
        <v>7</v>
      </c>
      <c r="C25" s="35">
        <f>743.5</f>
        <v>743.5</v>
      </c>
    </row>
    <row r="26" spans="1:4" ht="16.5">
      <c r="A26" s="8" t="s">
        <v>8</v>
      </c>
      <c r="B26" s="21" t="s">
        <v>45</v>
      </c>
      <c r="C26" s="34">
        <f>C27</f>
        <v>36</v>
      </c>
      <c r="D26" s="4">
        <f>C26/$C$12%</f>
        <v>1200</v>
      </c>
    </row>
    <row r="27" spans="1:4" ht="47.25">
      <c r="A27" s="8" t="s">
        <v>68</v>
      </c>
      <c r="B27" s="11" t="s">
        <v>54</v>
      </c>
      <c r="C27" s="35">
        <f>27+9</f>
        <v>36</v>
      </c>
      <c r="D27" s="4"/>
    </row>
    <row r="28" spans="1:4" ht="38.25" customHeight="1">
      <c r="A28" s="8" t="s">
        <v>10</v>
      </c>
      <c r="B28" s="11" t="s">
        <v>65</v>
      </c>
      <c r="C28" s="7">
        <f>SUM(C29+C31)</f>
        <v>1049.5</v>
      </c>
      <c r="D28" s="4">
        <f>C28/$C$12%</f>
        <v>34983.333333333336</v>
      </c>
    </row>
    <row r="29" spans="1:4" ht="63" hidden="1" outlineLevel="1">
      <c r="A29" s="8" t="s">
        <v>9</v>
      </c>
      <c r="B29" s="24" t="s">
        <v>39</v>
      </c>
      <c r="C29" s="9">
        <f>SUM(C30:C30)</f>
        <v>0</v>
      </c>
      <c r="D29" s="4">
        <f>C29/$C$12%</f>
        <v>0</v>
      </c>
    </row>
    <row r="30" spans="1:4" ht="47.25" hidden="1" outlineLevel="1">
      <c r="A30" s="8" t="s">
        <v>46</v>
      </c>
      <c r="B30" s="11" t="s">
        <v>36</v>
      </c>
      <c r="C30" s="9">
        <f>(2388.9+2000)*0</f>
        <v>0</v>
      </c>
      <c r="D30" s="4">
        <f>C30/$C$12%</f>
        <v>0</v>
      </c>
    </row>
    <row r="31" spans="1:5" ht="16.5" collapsed="1">
      <c r="A31" s="8" t="s">
        <v>71</v>
      </c>
      <c r="B31" s="11" t="s">
        <v>72</v>
      </c>
      <c r="C31" s="10">
        <v>1049.5</v>
      </c>
      <c r="D31" s="4">
        <f aca="true" t="shared" si="0" ref="D31:D43">C31/$C$12%</f>
        <v>34983.333333333336</v>
      </c>
      <c r="E31" s="27"/>
    </row>
    <row r="32" spans="1:4" ht="25.5" customHeight="1">
      <c r="A32" s="8" t="s">
        <v>15</v>
      </c>
      <c r="B32" s="18" t="s">
        <v>47</v>
      </c>
      <c r="C32" s="7">
        <f>C33</f>
        <v>100</v>
      </c>
      <c r="D32" s="4">
        <f t="shared" si="0"/>
        <v>3333.3333333333335</v>
      </c>
    </row>
    <row r="33" spans="1:4" ht="16.5">
      <c r="A33" s="29" t="s">
        <v>48</v>
      </c>
      <c r="B33" s="25" t="s">
        <v>32</v>
      </c>
      <c r="C33" s="9">
        <v>100</v>
      </c>
      <c r="D33" s="4">
        <f t="shared" si="0"/>
        <v>3333.3333333333335</v>
      </c>
    </row>
    <row r="34" spans="1:4" ht="25.5" customHeight="1">
      <c r="A34" s="8" t="s">
        <v>16</v>
      </c>
      <c r="B34" s="11" t="s">
        <v>33</v>
      </c>
      <c r="C34" s="7">
        <f>SUM(C35:C37)</f>
        <v>3585.6</v>
      </c>
      <c r="D34" s="4">
        <f t="shared" si="0"/>
        <v>119520</v>
      </c>
    </row>
    <row r="35" spans="1:4" ht="51.75" customHeight="1">
      <c r="A35" s="8" t="s">
        <v>40</v>
      </c>
      <c r="B35" s="11" t="s">
        <v>41</v>
      </c>
      <c r="C35" s="9">
        <v>1000</v>
      </c>
      <c r="D35" s="4">
        <f t="shared" si="0"/>
        <v>33333.333333333336</v>
      </c>
    </row>
    <row r="36" spans="1:4" ht="31.5">
      <c r="A36" s="8" t="s">
        <v>42</v>
      </c>
      <c r="B36" s="11" t="s">
        <v>43</v>
      </c>
      <c r="C36" s="9">
        <f>3000-414.4</f>
        <v>2585.6</v>
      </c>
      <c r="D36" s="4">
        <f t="shared" si="0"/>
        <v>86186.66666666667</v>
      </c>
    </row>
    <row r="37" spans="1:4" ht="31.5" customHeight="1" hidden="1" outlineLevel="1">
      <c r="A37" s="8" t="s">
        <v>49</v>
      </c>
      <c r="B37" s="11" t="s">
        <v>24</v>
      </c>
      <c r="C37" s="9"/>
      <c r="D37" s="4">
        <f t="shared" si="0"/>
        <v>0</v>
      </c>
    </row>
    <row r="38" spans="1:5" ht="33.75" customHeight="1" collapsed="1">
      <c r="A38" s="32" t="s">
        <v>75</v>
      </c>
      <c r="B38" s="11" t="s">
        <v>76</v>
      </c>
      <c r="C38" s="9">
        <v>164.624</v>
      </c>
      <c r="D38" s="4"/>
      <c r="E38" s="27"/>
    </row>
    <row r="39" spans="1:4" ht="18.75" customHeight="1">
      <c r="A39" s="8" t="s">
        <v>50</v>
      </c>
      <c r="B39" s="21" t="s">
        <v>11</v>
      </c>
      <c r="C39" s="9">
        <f>0+500+150+25</f>
        <v>675</v>
      </c>
      <c r="D39" s="4">
        <f t="shared" si="0"/>
        <v>22500</v>
      </c>
    </row>
    <row r="40" spans="1:4" ht="16.5">
      <c r="A40" s="19" t="s">
        <v>12</v>
      </c>
      <c r="B40" s="19" t="s">
        <v>13</v>
      </c>
      <c r="C40" s="22">
        <f>SUM(C41:C45)</f>
        <v>15452.79</v>
      </c>
      <c r="D40" s="4">
        <f t="shared" si="0"/>
        <v>515093.00000000006</v>
      </c>
    </row>
    <row r="41" spans="1:4" ht="31.5">
      <c r="A41" s="30" t="s">
        <v>73</v>
      </c>
      <c r="B41" s="31" t="s">
        <v>74</v>
      </c>
      <c r="C41" s="22">
        <v>9011.77</v>
      </c>
      <c r="D41" s="4"/>
    </row>
    <row r="42" spans="1:4" ht="33" customHeight="1">
      <c r="A42" s="6" t="s">
        <v>51</v>
      </c>
      <c r="B42" s="20" t="s">
        <v>52</v>
      </c>
      <c r="C42" s="22">
        <v>428.7</v>
      </c>
      <c r="D42" s="4">
        <f t="shared" si="0"/>
        <v>14290</v>
      </c>
    </row>
    <row r="43" spans="1:4" ht="16.5" customHeight="1">
      <c r="A43" s="6" t="s">
        <v>25</v>
      </c>
      <c r="B43" s="20" t="s">
        <v>26</v>
      </c>
      <c r="C43" s="39">
        <f>0+1467.2+158.2</f>
        <v>1625.4</v>
      </c>
      <c r="D43" s="4">
        <f t="shared" si="0"/>
        <v>54180.00000000001</v>
      </c>
    </row>
    <row r="44" spans="1:4" ht="16.5">
      <c r="A44" s="6" t="s">
        <v>27</v>
      </c>
      <c r="B44" s="20" t="s">
        <v>28</v>
      </c>
      <c r="C44" s="22">
        <f>4022.4+158.2</f>
        <v>4180.6</v>
      </c>
      <c r="D44" s="4" t="e">
        <f>C44/#REF!%</f>
        <v>#REF!</v>
      </c>
    </row>
    <row r="45" spans="1:4" ht="35.25" customHeight="1">
      <c r="A45" s="6" t="s">
        <v>22</v>
      </c>
      <c r="B45" s="20" t="s">
        <v>23</v>
      </c>
      <c r="C45" s="46">
        <f>200.3+4.4-20.4+22.02</f>
        <v>206.32000000000002</v>
      </c>
      <c r="D45" s="4"/>
    </row>
    <row r="46" spans="1:4" ht="26.25" customHeight="1">
      <c r="A46" s="12"/>
      <c r="B46" s="26" t="s">
        <v>14</v>
      </c>
      <c r="C46" s="36">
        <f>SUM(C13,C40)+0.02</f>
        <v>36745.10999999999</v>
      </c>
      <c r="D46" s="4"/>
    </row>
  </sheetData>
  <sheetProtection/>
  <mergeCells count="7">
    <mergeCell ref="B4:C4"/>
    <mergeCell ref="A10:A11"/>
    <mergeCell ref="B10:B11"/>
    <mergeCell ref="C10:C11"/>
    <mergeCell ref="A7:C7"/>
    <mergeCell ref="A8:C8"/>
    <mergeCell ref="A9:C9"/>
  </mergeCells>
  <printOptions/>
  <pageMargins left="0.7874015748031497" right="0.3937007874015748" top="0.984251968503937" bottom="0.1968503937007874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2015-12-22T06:42:07Z</cp:lastPrinted>
  <dcterms:created xsi:type="dcterms:W3CDTF">1996-10-08T23:32:33Z</dcterms:created>
  <dcterms:modified xsi:type="dcterms:W3CDTF">2015-12-30T07:49:23Z</dcterms:modified>
  <cp:category/>
  <cp:version/>
  <cp:contentType/>
  <cp:contentStatus/>
</cp:coreProperties>
</file>