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<sst xmlns="http://schemas.openxmlformats.org/spreadsheetml/2006/main" count="196" uniqueCount="172">
  <si>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</si>
  <si>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</si>
  <si>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</si>
  <si>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</si>
  <si>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</si>
  <si>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</si>
  <si>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</si>
  <si>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</si>
  <si>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</si>
  <si>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</si>
  <si>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</si>
  <si>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</si>
  <si>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</si>
  <si>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</si>
  <si>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</si>
  <si>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</si>
  <si>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</si>
  <si>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</si>
  <si>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</si>
  <si>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</si>
  <si>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</si>
  <si>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</si>
  <si>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</si>
  <si>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</si>
  <si>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</si>
  <si>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</si>
  <si>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</si>
  <si>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</si>
  <si>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</si>
  <si>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</si>
  <si>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</si>
  <si>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</si>
  <si>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</si>
  <si>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</si>
  <si>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</si>
  <si>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</si>
  <si>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</si>
  <si>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</si>
  <si>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</si>
  <si>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</si>
  <si>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</si>
  <si>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</si>
  <si>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</si>
  <si>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</si>
  <si>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</si>
  <si>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</si>
  <si>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</si>
  <si>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</si>
  <si>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</si>
  <si>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</si>
  <si>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</si>
  <si>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</si>
  <si>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</si>
  <si>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</si>
  <si>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</si>
  <si>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</si>
  <si>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</si>
  <si>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</si>
  <si>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</si>
  <si>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</si>
  <si>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</si>
  <si>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</si>
  <si>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</si>
  <si>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</si>
  <si>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</si>
  <si>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</si>
  <si>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</si>
  <si>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</si>
  <si>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</si>
  <si>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</si>
  <si>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</si>
  <si>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</si>
  <si>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</si>
  <si>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</si>
  <si>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</si>
  <si>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</si>
  <si>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</si>
  <si>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</si>
  <si>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</si>
  <si>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</si>
  <si>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</si>
  <si>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</si>
  <si>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</si>
  <si>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</si>
  <si>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</si>
  <si>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</si>
  <si>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</si>
  <si>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</si>
  <si>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</si>
  <si>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</si>
  <si>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</si>
  <si>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</si>
  <si>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</si>
  <si>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</si>
  <si>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</si>
  <si>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</si>
  <si>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</si>
  <si>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</si>
  <si>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</si>
  <si>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</si>
  <si>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</si>
  <si>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</si>
  <si>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</si>
  <si>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</si>
  <si>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</si>
  <si>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</si>
  <si>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</si>
  <si>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</si>
  <si>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</si>
  <si>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</si>
  <si>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</si>
  <si>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</si>
  <si>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</si>
  <si>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</si>
  <si>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</si>
  <si>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</si>
  <si>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</si>
  <si>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</si>
  <si>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</si>
  <si>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</si>
  <si>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</si>
  <si>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</si>
  <si>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</si>
  <si>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</si>
  <si>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</si>
  <si>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</si>
  <si>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</si>
  <si>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</si>
  <si>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</si>
  <si>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</si>
  <si>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</si>
  <si>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</si>
  <si>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</si>
  <si>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</si>
  <si>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</si>
  <si>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</si>
  <si>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</si>
  <si>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</si>
  <si>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</si>
  <si>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</si>
  <si>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</si>
  <si>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</si>
  <si>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</si>
  <si>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</si>
  <si>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</si>
  <si>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</si>
  <si>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</si>
  <si>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</si>
  <si>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</si>
  <si>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</si>
  <si>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</si>
  <si>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</si>
  <si>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</si>
  <si>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</si>
  <si>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</si>
  <si>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</si>
  <si>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</si>
  <si>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</si>
  <si>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</si>
  <si>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</si>
  <si>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</si>
  <si>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</si>
  <si>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</si>
  <si>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</si>
  <si>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</si>
  <si>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</si>
  <si>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2021 и 2022 годов </t>
  </si>
  <si>
    <t>Бюжет на 2021 год            (тыс. руб.)</t>
  </si>
  <si>
    <t>Бюджет на 2022 год (тыс.руб.)</t>
  </si>
  <si>
    <t>0705</t>
  </si>
  <si>
    <t>Повышение  квалификации</t>
  </si>
  <si>
    <t xml:space="preserve">от  2019г.  №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</si>
</sst>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1">
      <selection activeCell="Z96" sqref="Z96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7" t="s">
        <v>116</v>
      </c>
      <c r="U1" s="37" t="s">
        <v>116</v>
      </c>
      <c r="V1" s="38"/>
    </row>
    <row r="2" spans="1:22" ht="12.75">
      <c r="A2" s="2"/>
      <c r="B2" s="90" t="s">
        <v>160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7" t="s">
        <v>117</v>
      </c>
      <c r="U2" s="37" t="s">
        <v>117</v>
      </c>
      <c r="V2" s="38"/>
    </row>
    <row r="3" spans="1:22" ht="12.75">
      <c r="A3" s="2"/>
      <c r="B3" s="90" t="s">
        <v>161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37" t="s">
        <v>118</v>
      </c>
      <c r="U3" s="37" t="s">
        <v>118</v>
      </c>
      <c r="V3" s="38"/>
    </row>
    <row r="4" spans="1:22" ht="15" customHeight="1">
      <c r="A4" s="2"/>
      <c r="B4" s="90" t="s">
        <v>171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37" t="s">
        <v>119</v>
      </c>
      <c r="U4" s="37" t="s">
        <v>119</v>
      </c>
      <c r="V4" s="38"/>
    </row>
    <row r="5" spans="1:22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88" t="s">
        <v>166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6"/>
      <c r="V9" s="96"/>
      <c r="W9" s="96"/>
    </row>
    <row r="10" spans="1:24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8" t="s">
        <v>167</v>
      </c>
      <c r="S10" s="106" t="s">
        <v>168</v>
      </c>
      <c r="T10" s="104" t="s">
        <v>7</v>
      </c>
      <c r="U10" s="111" t="s">
        <v>8</v>
      </c>
      <c r="V10" s="113" t="s">
        <v>9</v>
      </c>
      <c r="W10" s="100" t="s">
        <v>134</v>
      </c>
      <c r="X10" s="102" t="s">
        <v>10</v>
      </c>
    </row>
    <row r="11" spans="1:24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9"/>
      <c r="S11" s="107"/>
      <c r="T11" s="105"/>
      <c r="U11" s="112"/>
      <c r="V11" s="114"/>
      <c r="W11" s="101"/>
      <c r="X11" s="103"/>
    </row>
    <row r="12" spans="1:24" ht="22.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10"/>
      <c r="S12" s="107"/>
      <c r="T12" s="105"/>
      <c r="U12" s="112"/>
      <c r="V12" s="115"/>
      <c r="W12" s="101"/>
      <c r="X12" s="103"/>
    </row>
    <row r="13" spans="1:24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74"/>
      <c r="S13" s="39"/>
      <c r="T13" s="42"/>
      <c r="U13" s="43"/>
      <c r="V13" s="44"/>
      <c r="W13" s="101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12553.44</v>
      </c>
      <c r="S14" s="80">
        <f>S16+S20+S21+S22</f>
        <v>12352.84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11836.29</v>
      </c>
      <c r="S16" s="82">
        <v>11835.69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161.15</v>
      </c>
      <c r="S20" s="86">
        <v>161.15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506</v>
      </c>
      <c r="S22" s="82">
        <v>306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291.5</v>
      </c>
      <c r="S30" s="80"/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291.5</v>
      </c>
      <c r="S31" s="82"/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35</v>
      </c>
      <c r="S34" s="80">
        <v>35</v>
      </c>
      <c r="T34" s="50">
        <f t="shared" si="4"/>
        <v>153.28571428571428</v>
      </c>
      <c r="U34" s="51">
        <f t="shared" si="5"/>
        <v>100</v>
      </c>
      <c r="V34" s="52" t="e">
        <f>L34/L92*100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</v>
      </c>
      <c r="S38" s="82">
        <v>30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4599.4</v>
      </c>
      <c r="S39" s="80">
        <f>S40+S47</f>
        <v>4310</v>
      </c>
      <c r="T39" s="50" t="e">
        <f>J39/G39*100</f>
        <v>#REF!</v>
      </c>
      <c r="U39" s="51" t="e">
        <f>L39/G39*100</f>
        <v>#REF!</v>
      </c>
      <c r="V39" s="52" t="e">
        <f>L39/L92*100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4589.4</v>
      </c>
      <c r="S40" s="82">
        <v>4300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15043.68</v>
      </c>
      <c r="S50" s="80">
        <f>S51+S52+S53</f>
        <v>14100.78</v>
      </c>
      <c r="T50" s="50">
        <f t="shared" si="6"/>
        <v>313.8063390138923</v>
      </c>
      <c r="U50" s="51">
        <f t="shared" si="7"/>
        <v>108.46463064702382</v>
      </c>
      <c r="V50" s="52" t="e">
        <f>L50/L92*100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2065.6</v>
      </c>
      <c r="S51" s="82">
        <v>1465.6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3270.98</v>
      </c>
      <c r="S52" s="82">
        <v>3270.98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9707.1</v>
      </c>
      <c r="S53" s="82">
        <v>9364.2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f>R70+R71</f>
        <v>155</v>
      </c>
      <c r="S69" s="80">
        <f>S70+S71</f>
        <v>155</v>
      </c>
      <c r="T69" s="50"/>
      <c r="U69" s="51"/>
      <c r="V69" s="60"/>
      <c r="W69" s="56"/>
      <c r="X69" s="5"/>
    </row>
    <row r="70" spans="1:24" ht="18" customHeight="1">
      <c r="A70" s="53" t="s">
        <v>170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169</v>
      </c>
      <c r="P70" s="49"/>
      <c r="Q70" s="75"/>
      <c r="R70" s="82">
        <v>55</v>
      </c>
      <c r="S70" s="82">
        <v>55</v>
      </c>
      <c r="T70" s="50"/>
      <c r="U70" s="51"/>
      <c r="V70" s="60"/>
      <c r="W70" s="56"/>
      <c r="X70" s="5"/>
    </row>
    <row r="71" spans="1:24" ht="20.25" customHeight="1">
      <c r="A71" s="59" t="s">
        <v>164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100</v>
      </c>
      <c r="S71" s="82">
        <v>100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7642.8</v>
      </c>
      <c r="S72" s="80">
        <v>6295.6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7642.8</v>
      </c>
      <c r="S73" s="82">
        <v>6295.6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412</v>
      </c>
      <c r="S77" s="80">
        <v>412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412</v>
      </c>
      <c r="S78" s="82">
        <v>412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1"/>
      <c r="S79" s="81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1"/>
      <c r="S80" s="81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1"/>
      <c r="S81" s="81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1"/>
      <c r="S82" s="81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1"/>
      <c r="S83" s="81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1"/>
      <c r="S84" s="81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1"/>
      <c r="S85" s="81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150</v>
      </c>
      <c r="S86" s="80">
        <v>150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150</v>
      </c>
      <c r="S90" s="82">
        <v>150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4"/>
      <c r="S91" s="84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SUM(C14+C34+C39+C50+C62+C72+#REF!+#REF!+C86)</f>
        <v>#REF!</v>
      </c>
      <c r="D92" s="70" t="e">
        <f>SUM(D14+D34+D39+D50+D62+D72+#REF!+#REF!+D86)</f>
        <v>#REF!</v>
      </c>
      <c r="E92" s="71" t="e">
        <f>SUM(E14+E34+E39+E50+E59+E62+E72+#REF!+#REF!+E86)</f>
        <v>#REF!</v>
      </c>
      <c r="F92" s="71" t="e">
        <f>SUM(F14+F34+F39+F50+F59+F62+F72+#REF!+#REF!+F86)</f>
        <v>#REF!</v>
      </c>
      <c r="G92" s="71" t="e">
        <f>SUM(G14+G34+G39+G50+G59+G62+G72+#REF!+#REF!+G86)</f>
        <v>#REF!</v>
      </c>
      <c r="H92" s="71" t="e">
        <f>SUM(H14+H34+H39+H50+H59+H62+H72+#REF!+#REF!+H86)</f>
        <v>#REF!</v>
      </c>
      <c r="I92" s="71" t="e">
        <f>SUM(I14+I34+I39+I50+I59+I62+I72+#REF!+#REF!+I86)</f>
        <v>#REF!</v>
      </c>
      <c r="J92" s="71" t="e">
        <f>SUM(J14+J34+J39+J50+J59+J62+J72+#REF!+#REF!+J86)</f>
        <v>#REF!</v>
      </c>
      <c r="K92" s="71" t="e">
        <f>SUM(K14+K34+K39+K50+K59+K62+K72+#REF!+#REF!+K86)</f>
        <v>#REF!</v>
      </c>
      <c r="L92" s="71" t="e">
        <f>SUM(L14+L34+L39+L50+L59+L62+L72+#REF!+#REF!+L86)</f>
        <v>#REF!</v>
      </c>
      <c r="M92" s="71" t="e">
        <f>SUM(M14+M34+M39+M50+M59+M62+M72+#REF!+#REF!+M86)</f>
        <v>#REF!</v>
      </c>
      <c r="N92" s="71" t="e">
        <f>SUM(N14+N34+N39+N50+N59+N62+N72+#REF!+#REF!+N86)</f>
        <v>#REF!</v>
      </c>
      <c r="O92" s="69"/>
      <c r="P92" s="72">
        <v>18086</v>
      </c>
      <c r="Q92" s="78">
        <v>209.459</v>
      </c>
      <c r="R92" s="85">
        <f>R14+R30+R34+R39+R50+R69+R72+R77+R86</f>
        <v>40882.82</v>
      </c>
      <c r="S92" s="85">
        <f>S14+S30+S34+S39+S50+S69+S72+S77+S86</f>
        <v>37811.22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SUM(W14+W34+W39+W50+W59+W62+W72+#REF!+#REF!+W86)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2019-10-11T14:31:47Z</cp:lastPrinted>
  <dcterms:created xsi:type="dcterms:W3CDTF">2007-10-24T16:54:59Z</dcterms:created>
  <dcterms:modified xsi:type="dcterms:W3CDTF">2019-11-25T08:34:51Z</dcterms:modified>
  <cp:category/>
  <cp:version/>
  <cp:contentType/>
  <cp:contentStatus/>
</cp:coreProperties>
</file>