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<sst xmlns="http://schemas.openxmlformats.org/spreadsheetml/2006/main" count="197" uniqueCount="171">
  <si>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</si>
  <si>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</si>
  <si>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</si>
  <si>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</si>
  <si>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</si>
  <si>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</si>
  <si>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</si>
  <si>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</si>
  <si>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</si>
  <si>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</si>
  <si>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</si>
  <si>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</si>
  <si>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</si>
  <si>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</si>
  <si>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</si>
  <si>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</si>
  <si>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</si>
  <si>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</si>
  <si>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</si>
  <si>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</si>
  <si>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</si>
  <si>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</si>
  <si>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</si>
  <si>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</si>
  <si>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</si>
  <si>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</si>
  <si>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</si>
  <si>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</si>
  <si>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</si>
  <si>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</si>
  <si>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</si>
  <si>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</si>
  <si>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</si>
  <si>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</si>
  <si>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</si>
  <si>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</si>
  <si>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</si>
  <si>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</si>
  <si>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</si>
  <si>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</si>
  <si>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</si>
  <si>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</si>
  <si>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</si>
  <si>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</si>
  <si>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</si>
  <si>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</si>
  <si>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</si>
  <si>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</si>
  <si>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</si>
  <si>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</si>
  <si>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</si>
  <si>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</si>
  <si>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</si>
  <si>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</si>
  <si>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</si>
  <si>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</si>
  <si>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</si>
  <si>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</si>
  <si>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</si>
  <si>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</si>
  <si>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</si>
  <si>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</si>
  <si>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</si>
  <si>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</si>
  <si>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</si>
  <si>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</si>
  <si>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</si>
  <si>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</si>
  <si>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</si>
  <si>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</si>
  <si>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</si>
  <si>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</si>
  <si>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</si>
  <si>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</si>
  <si>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</si>
  <si>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</si>
  <si>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</si>
  <si>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</si>
  <si>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</si>
  <si>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</si>
  <si>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</si>
  <si>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</si>
  <si>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</si>
  <si>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</si>
  <si>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</si>
  <si>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</si>
  <si>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</si>
  <si>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</si>
  <si>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</si>
  <si>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</si>
  <si>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</si>
  <si>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</si>
  <si>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</si>
  <si>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</si>
  <si>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</si>
  <si>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</si>
  <si>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</si>
  <si>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</si>
  <si>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</si>
  <si>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</si>
  <si>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</si>
  <si>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</si>
  <si>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</si>
  <si>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</si>
  <si>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</si>
  <si>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</si>
  <si>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</si>
  <si>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</si>
  <si>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</si>
  <si>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</si>
  <si>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</si>
  <si>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</si>
  <si>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</si>
  <si>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</si>
  <si>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</si>
  <si>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</si>
  <si>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</si>
  <si>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</si>
  <si>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</si>
  <si>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</si>
  <si>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</si>
  <si>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</si>
  <si>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</si>
  <si>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</si>
  <si>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</si>
  <si>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</si>
  <si>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</si>
  <si>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</si>
  <si>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</si>
  <si>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</si>
  <si>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</si>
  <si>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</si>
  <si>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</si>
  <si>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</si>
  <si>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</si>
  <si>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</si>
  <si>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</si>
  <si>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</si>
  <si>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</si>
  <si>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</si>
  <si>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</si>
  <si>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</si>
  <si>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</si>
  <si>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</si>
  <si>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</si>
  <si>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</si>
  <si>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</si>
  <si>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</si>
  <si>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</si>
  <si>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</si>
  <si>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</si>
  <si>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</si>
  <si>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</si>
  <si>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</si>
  <si>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</si>
  <si>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</si>
  <si>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</si>
  <si>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</si>
  <si>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</si>
  <si>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</si>
  <si>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</si>
  <si>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</si>
  <si>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</si>
  <si>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</si>
  <si>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</si>
  <si>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</si>
  <si>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</si>
  <si>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</si>
  <si>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Бюджет  2019 год, (тыс.руб.)</t>
  </si>
  <si>
    <t>1004</t>
  </si>
  <si>
    <t xml:space="preserve">от 14.12.2018г. № 275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</si>
</sst>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A87" sqref="A87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5" t="s">
        <v>163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7" t="s">
        <v>116</v>
      </c>
      <c r="T1" s="37" t="s">
        <v>116</v>
      </c>
      <c r="U1" s="38"/>
    </row>
    <row r="2" spans="1:21" ht="12.75">
      <c r="A2" s="2"/>
      <c r="B2" s="116" t="s">
        <v>161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7" t="s">
        <v>117</v>
      </c>
      <c r="T2" s="37" t="s">
        <v>117</v>
      </c>
      <c r="U2" s="38"/>
    </row>
    <row r="3" spans="1:21" ht="12.75">
      <c r="A3" s="2"/>
      <c r="B3" s="116" t="s">
        <v>162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7" t="s">
        <v>118</v>
      </c>
      <c r="T3" s="37" t="s">
        <v>118</v>
      </c>
      <c r="U3" s="38"/>
    </row>
    <row r="4" spans="1:21" ht="15" customHeight="1">
      <c r="A4" s="2"/>
      <c r="B4" s="116" t="s">
        <v>170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7" t="s">
        <v>119</v>
      </c>
      <c r="T4" s="37" t="s">
        <v>119</v>
      </c>
      <c r="U4" s="38"/>
    </row>
    <row r="5" spans="1:21" ht="1.5" customHeight="1" hidden="1">
      <c r="A5" s="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4" t="s">
        <v>167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9.5" customHeight="1" hidden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</row>
    <row r="10" spans="1:23" ht="15.75" customHeight="1">
      <c r="A10" s="111" t="s">
        <v>0</v>
      </c>
      <c r="B10" s="104" t="s">
        <v>1</v>
      </c>
      <c r="C10" s="104" t="s">
        <v>2</v>
      </c>
      <c r="D10" s="104"/>
      <c r="E10" s="104"/>
      <c r="F10" s="104" t="s">
        <v>3</v>
      </c>
      <c r="G10" s="106" t="s">
        <v>4</v>
      </c>
      <c r="H10" s="107"/>
      <c r="I10" s="108"/>
      <c r="J10" s="104" t="s">
        <v>5</v>
      </c>
      <c r="K10" s="104" t="s">
        <v>6</v>
      </c>
      <c r="L10" s="106" t="s">
        <v>4</v>
      </c>
      <c r="M10" s="107"/>
      <c r="N10" s="108"/>
      <c r="O10" s="104" t="s">
        <v>125</v>
      </c>
      <c r="P10" s="92" t="s">
        <v>135</v>
      </c>
      <c r="Q10" s="94" t="s">
        <v>144</v>
      </c>
      <c r="R10" s="92" t="s">
        <v>168</v>
      </c>
      <c r="S10" s="90" t="s">
        <v>7</v>
      </c>
      <c r="T10" s="97" t="s">
        <v>8</v>
      </c>
      <c r="U10" s="99" t="s">
        <v>9</v>
      </c>
      <c r="V10" s="109" t="s">
        <v>134</v>
      </c>
      <c r="W10" s="88" t="s">
        <v>10</v>
      </c>
    </row>
    <row r="11" spans="1:23" ht="16.5" customHeight="1">
      <c r="A11" s="112"/>
      <c r="B11" s="105"/>
      <c r="C11" s="105"/>
      <c r="D11" s="105"/>
      <c r="E11" s="105"/>
      <c r="F11" s="105"/>
      <c r="G11" s="105" t="s">
        <v>11</v>
      </c>
      <c r="H11" s="105" t="s">
        <v>12</v>
      </c>
      <c r="I11" s="105" t="s">
        <v>13</v>
      </c>
      <c r="J11" s="105"/>
      <c r="K11" s="105"/>
      <c r="L11" s="105" t="s">
        <v>14</v>
      </c>
      <c r="M11" s="105" t="s">
        <v>12</v>
      </c>
      <c r="N11" s="105" t="s">
        <v>13</v>
      </c>
      <c r="O11" s="105"/>
      <c r="P11" s="93"/>
      <c r="Q11" s="95"/>
      <c r="R11" s="93"/>
      <c r="S11" s="91"/>
      <c r="T11" s="98"/>
      <c r="U11" s="100"/>
      <c r="V11" s="110"/>
      <c r="W11" s="89"/>
    </row>
    <row r="12" spans="1:23" ht="12.75" customHeight="1">
      <c r="A12" s="11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93"/>
      <c r="Q12" s="96"/>
      <c r="R12" s="93"/>
      <c r="S12" s="91"/>
      <c r="T12" s="98"/>
      <c r="U12" s="101"/>
      <c r="V12" s="110"/>
      <c r="W12" s="89"/>
    </row>
    <row r="13" spans="1:23" ht="0.75" customHeight="1" hidden="1">
      <c r="A13" s="112"/>
      <c r="B13" s="105"/>
      <c r="C13" s="105"/>
      <c r="D13" s="105"/>
      <c r="E13" s="105"/>
      <c r="F13" s="105"/>
      <c r="G13" s="40"/>
      <c r="H13" s="40"/>
      <c r="I13" s="40"/>
      <c r="J13" s="40"/>
      <c r="K13" s="40"/>
      <c r="L13" s="40"/>
      <c r="M13" s="40"/>
      <c r="N13" s="40"/>
      <c r="O13" s="105"/>
      <c r="P13" s="39"/>
      <c r="Q13" s="74"/>
      <c r="R13" s="39"/>
      <c r="S13" s="42"/>
      <c r="T13" s="43"/>
      <c r="U13" s="44"/>
      <c r="V13" s="110"/>
      <c r="W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15804.25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33597.1</v>
      </c>
      <c r="W14" s="5">
        <f>L14/V14*100</f>
        <v>212.35463775147258</v>
      </c>
      <c r="X14" s="87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11375.5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161.15</v>
      </c>
      <c r="S20" s="50"/>
      <c r="T20" s="51"/>
      <c r="U20" s="60"/>
      <c r="V20" s="56"/>
      <c r="W20" s="5"/>
    </row>
    <row r="21" spans="1:23" ht="32.25" customHeight="1">
      <c r="A21" s="59" t="s">
        <v>158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382.6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6.5" customHeight="1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>G23+H23+I23</f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>L23+M23+N23</f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3835</v>
      </c>
      <c r="S23" s="50"/>
      <c r="T23" s="51"/>
      <c r="U23" s="60"/>
      <c r="V23" s="56"/>
      <c r="W23" s="5"/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aca="true" t="shared" si="3" ref="W24:W36">L24/V24*100</f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0.75" customHeight="1">
      <c r="A31" s="59"/>
      <c r="B31" s="54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4"/>
      <c r="P31" s="57"/>
      <c r="Q31" s="76"/>
      <c r="R31" s="81"/>
      <c r="S31" s="50"/>
      <c r="T31" s="51"/>
      <c r="U31" s="60"/>
      <c r="V31" s="56"/>
      <c r="W31" s="5"/>
    </row>
    <row r="32" spans="1:23" ht="27" customHeight="1">
      <c r="A32" s="45" t="s">
        <v>140</v>
      </c>
      <c r="B32" s="46" t="s">
        <v>142</v>
      </c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0">
        <v>257.1</v>
      </c>
      <c r="S32" s="50"/>
      <c r="T32" s="51"/>
      <c r="U32" s="60"/>
      <c r="V32" s="56">
        <v>2166.8</v>
      </c>
      <c r="W32" s="5">
        <f t="shared" si="3"/>
        <v>0</v>
      </c>
    </row>
    <row r="33" spans="1:23" ht="31.5">
      <c r="A33" s="59" t="s">
        <v>141</v>
      </c>
      <c r="B33" s="54"/>
      <c r="C33" s="56"/>
      <c r="D33" s="56"/>
      <c r="E33" s="56">
        <v>5000</v>
      </c>
      <c r="F33" s="55">
        <f t="shared" si="2"/>
        <v>5000</v>
      </c>
      <c r="G33" s="56">
        <v>5000</v>
      </c>
      <c r="H33" s="56"/>
      <c r="I33" s="56"/>
      <c r="J33" s="56">
        <v>9952</v>
      </c>
      <c r="K33" s="56">
        <f t="shared" si="1"/>
        <v>9853</v>
      </c>
      <c r="L33" s="56">
        <v>9853</v>
      </c>
      <c r="M33" s="56"/>
      <c r="N33" s="56"/>
      <c r="O33" s="54" t="s">
        <v>143</v>
      </c>
      <c r="P33" s="57"/>
      <c r="Q33" s="76" t="s">
        <v>148</v>
      </c>
      <c r="R33" s="82">
        <v>257.1</v>
      </c>
      <c r="S33" s="50">
        <f aca="true" t="shared" si="4" ref="S33:S39">J33/G33*100</f>
        <v>199.04</v>
      </c>
      <c r="T33" s="51">
        <f aca="true" t="shared" si="5" ref="T33:T39">L33/G33*100</f>
        <v>197.06</v>
      </c>
      <c r="U33" s="60"/>
      <c r="V33" s="56">
        <v>706.7</v>
      </c>
      <c r="W33" s="5">
        <f t="shared" si="3"/>
        <v>1394.2266874204047</v>
      </c>
    </row>
    <row r="34" spans="1:23" ht="33" customHeight="1" hidden="1">
      <c r="A34" s="59" t="s">
        <v>34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28.5" customHeight="1" hidden="1">
      <c r="A35" s="59" t="s">
        <v>35</v>
      </c>
      <c r="B35" s="54"/>
      <c r="C35" s="56"/>
      <c r="D35" s="56"/>
      <c r="E35" s="56"/>
      <c r="F35" s="55">
        <f t="shared" si="2"/>
        <v>0</v>
      </c>
      <c r="G35" s="56"/>
      <c r="H35" s="56"/>
      <c r="I35" s="56"/>
      <c r="J35" s="56"/>
      <c r="K35" s="56">
        <f t="shared" si="1"/>
        <v>0</v>
      </c>
      <c r="L35" s="56"/>
      <c r="M35" s="56"/>
      <c r="N35" s="56"/>
      <c r="O35" s="54"/>
      <c r="P35" s="57"/>
      <c r="Q35" s="76"/>
      <c r="R35" s="82"/>
      <c r="S35" s="50" t="e">
        <f t="shared" si="4"/>
        <v>#DIV/0!</v>
      </c>
      <c r="T35" s="51" t="e">
        <f t="shared" si="5"/>
        <v>#DIV/0!</v>
      </c>
      <c r="U35" s="60"/>
      <c r="V35" s="56"/>
      <c r="W35" s="5" t="e">
        <f t="shared" si="3"/>
        <v>#DIV/0!</v>
      </c>
    </row>
    <row r="36" spans="1:23" ht="32.25" customHeight="1">
      <c r="A36" s="45" t="s">
        <v>36</v>
      </c>
      <c r="B36" s="46" t="s">
        <v>37</v>
      </c>
      <c r="C36" s="47">
        <f>SUM(C38:C39)</f>
        <v>0</v>
      </c>
      <c r="D36" s="47">
        <f>SUM(D38:D39)</f>
        <v>0</v>
      </c>
      <c r="E36" s="47">
        <f>SUM(E37:E39)</f>
        <v>1000</v>
      </c>
      <c r="F36" s="47">
        <f>SUM(F37:F37)</f>
        <v>2800</v>
      </c>
      <c r="G36" s="47">
        <f>SUM(G37:G37)</f>
        <v>2800</v>
      </c>
      <c r="H36" s="47">
        <f>SUM(H37:H37)</f>
        <v>0</v>
      </c>
      <c r="I36" s="47">
        <f>SUM(I37:I37)</f>
        <v>0</v>
      </c>
      <c r="J36" s="47">
        <f>SUM(J37:J39)</f>
        <v>4292</v>
      </c>
      <c r="K36" s="47">
        <f>SUM(K37:K39)</f>
        <v>2800</v>
      </c>
      <c r="L36" s="47">
        <f>SUM(L37:L39)</f>
        <v>2800</v>
      </c>
      <c r="M36" s="47">
        <f>SUM(M37:M39)</f>
        <v>0</v>
      </c>
      <c r="N36" s="47">
        <f>SUM(N37:N39)</f>
        <v>0</v>
      </c>
      <c r="O36" s="46"/>
      <c r="P36" s="49">
        <v>100</v>
      </c>
      <c r="Q36" s="75"/>
      <c r="R36" s="80">
        <v>185</v>
      </c>
      <c r="S36" s="50">
        <f t="shared" si="4"/>
        <v>153.28571428571428</v>
      </c>
      <c r="T36" s="51">
        <f t="shared" si="5"/>
        <v>100</v>
      </c>
      <c r="U36" s="52" t="e">
        <f>L36/L94*100</f>
        <v>#REF!</v>
      </c>
      <c r="V36" s="47">
        <f>SUM(V37:V39)</f>
        <v>250</v>
      </c>
      <c r="W36" s="5">
        <f t="shared" si="3"/>
        <v>1120</v>
      </c>
    </row>
    <row r="37" spans="1:23" ht="48.75" customHeight="1">
      <c r="A37" s="59" t="s">
        <v>133</v>
      </c>
      <c r="B37" s="54"/>
      <c r="C37" s="47"/>
      <c r="D37" s="47"/>
      <c r="E37" s="56">
        <v>1000</v>
      </c>
      <c r="F37" s="55">
        <f t="shared" si="2"/>
        <v>2800</v>
      </c>
      <c r="G37" s="56">
        <f>1000+1800</f>
        <v>2800</v>
      </c>
      <c r="H37" s="56"/>
      <c r="I37" s="56"/>
      <c r="J37" s="56">
        <v>4292</v>
      </c>
      <c r="K37" s="56">
        <f t="shared" si="1"/>
        <v>2800</v>
      </c>
      <c r="L37" s="56">
        <v>2800</v>
      </c>
      <c r="M37" s="56"/>
      <c r="N37" s="56"/>
      <c r="O37" s="54" t="s">
        <v>38</v>
      </c>
      <c r="P37" s="57">
        <v>50</v>
      </c>
      <c r="Q37" s="76"/>
      <c r="R37" s="82">
        <v>5</v>
      </c>
      <c r="S37" s="50">
        <f t="shared" si="4"/>
        <v>153.28571428571428</v>
      </c>
      <c r="T37" s="51">
        <f t="shared" si="5"/>
        <v>100</v>
      </c>
      <c r="U37" s="52"/>
      <c r="V37" s="56">
        <v>250</v>
      </c>
      <c r="W37" s="5"/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159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160</v>
      </c>
      <c r="P40" s="57"/>
      <c r="Q40" s="76"/>
      <c r="R40" s="82">
        <v>180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SUM(C42:C49)</f>
        <v>7159</v>
      </c>
      <c r="D41" s="47">
        <f>SUM(D42:D49)</f>
        <v>0</v>
      </c>
      <c r="E41" s="47" t="e">
        <f>#REF!+#REF!+E44+E45+E47+E49</f>
        <v>#REF!</v>
      </c>
      <c r="F41" s="47" t="e">
        <f>#REF!+#REF!+F44+F45+F47+F49</f>
        <v>#REF!</v>
      </c>
      <c r="G41" s="47" t="e">
        <f>#REF!+#REF!+G44+G45+G47+G49</f>
        <v>#REF!</v>
      </c>
      <c r="H41" s="47" t="e">
        <f>#REF!+#REF!+H44+H45+H47+H49</f>
        <v>#REF!</v>
      </c>
      <c r="I41" s="47" t="e">
        <f>#REF!+#REF!+I44+I45+I47+I49</f>
        <v>#REF!</v>
      </c>
      <c r="J41" s="47" t="e">
        <f>#REF!+#REF!+J44+J45+J47+J49+J46</f>
        <v>#REF!</v>
      </c>
      <c r="K41" s="47" t="e">
        <f>#REF!+#REF!+K44+K45+K47+K49+K46</f>
        <v>#REF!</v>
      </c>
      <c r="L41" s="47" t="e">
        <f>#REF!+#REF!+L44+L45+L47+L49+L46</f>
        <v>#REF!</v>
      </c>
      <c r="M41" s="47" t="e">
        <f>#REF!+#REF!+M44+M45+M47+M49+M46</f>
        <v>#REF!</v>
      </c>
      <c r="N41" s="47" t="e">
        <f>#REF!+#REF!+N44+N45+N47+N49+N46</f>
        <v>#REF!</v>
      </c>
      <c r="O41" s="46"/>
      <c r="P41" s="49">
        <v>721</v>
      </c>
      <c r="Q41" s="75" t="s">
        <v>150</v>
      </c>
      <c r="R41" s="80">
        <v>9998.2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#REF!+#REF!+V44+V45+V47+V49</f>
        <v>#REF!</v>
      </c>
      <c r="W41" s="5" t="e">
        <f>L41/V41*100</f>
        <v>#REF!</v>
      </c>
    </row>
    <row r="42" spans="1:23" ht="16.5" customHeight="1">
      <c r="A42" s="59" t="s">
        <v>157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9988.2</v>
      </c>
      <c r="S42" s="50"/>
      <c r="T42" s="51"/>
      <c r="U42" s="60"/>
      <c r="V42" s="56"/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31.5" customHeight="1">
      <c r="A49" s="59" t="s">
        <v>164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149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153</v>
      </c>
      <c r="R52" s="80">
        <v>18606.75</v>
      </c>
      <c r="S52" s="50">
        <f t="shared" si="6"/>
        <v>313.8063390138923</v>
      </c>
      <c r="T52" s="51">
        <f t="shared" si="7"/>
        <v>108.46463064702382</v>
      </c>
      <c r="U52" s="52" t="e">
        <f>L52/L94*100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151</v>
      </c>
      <c r="R53" s="82">
        <v>1939.3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152</v>
      </c>
      <c r="R54" s="82">
        <v>3331.98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131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13335.47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L64/L94*100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v>125</v>
      </c>
      <c r="S71" s="50"/>
      <c r="T71" s="51"/>
      <c r="U71" s="60"/>
      <c r="V71" s="56"/>
      <c r="W71" s="5"/>
    </row>
    <row r="72" spans="1:23" ht="20.25" customHeight="1">
      <c r="A72" s="59" t="s">
        <v>165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125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9231.4</v>
      </c>
      <c r="S73" s="50">
        <f>J73/G73*100</f>
        <v>104.8353679915851</v>
      </c>
      <c r="T73" s="51">
        <f>L73/G73*100</f>
        <v>99.4485704268001</v>
      </c>
      <c r="U73" s="62" t="e">
        <f>L73/L94*100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9231.4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/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382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380.8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1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9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9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24" customHeight="1">
      <c r="A87" s="59" t="s">
        <v>99</v>
      </c>
      <c r="B87" s="54"/>
      <c r="C87" s="56"/>
      <c r="D87" s="56"/>
      <c r="E87" s="56"/>
      <c r="F87" s="55"/>
      <c r="G87" s="56"/>
      <c r="H87" s="56"/>
      <c r="I87" s="56"/>
      <c r="J87" s="56"/>
      <c r="K87" s="56"/>
      <c r="L87" s="56"/>
      <c r="M87" s="56"/>
      <c r="N87" s="56"/>
      <c r="O87" s="54" t="s">
        <v>169</v>
      </c>
      <c r="P87" s="57"/>
      <c r="Q87" s="76"/>
      <c r="R87" s="82">
        <v>1.2</v>
      </c>
      <c r="S87" s="50"/>
      <c r="T87" s="51"/>
      <c r="U87" s="60"/>
      <c r="V87" s="56"/>
      <c r="W87" s="5"/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1030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1030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SUM(C14+C36+C41+C52+C64+C73+#REF!+#REF!+C88)</f>
        <v>#REF!</v>
      </c>
      <c r="D94" s="70" t="e">
        <f>SUM(D14+D36+D41+D52+D64+D73+#REF!+#REF!+D88)</f>
        <v>#REF!</v>
      </c>
      <c r="E94" s="71" t="e">
        <f>SUM(E14+E36+E41+E52+E61+E64+E73+#REF!+#REF!+E88)</f>
        <v>#REF!</v>
      </c>
      <c r="F94" s="71" t="e">
        <f>SUM(F14+F36+F41+F52+F61+F64+F73+#REF!+#REF!+F88)</f>
        <v>#REF!</v>
      </c>
      <c r="G94" s="71" t="e">
        <f>SUM(G14+G36+G41+G52+G61+G64+G73+#REF!+#REF!+G88)</f>
        <v>#REF!</v>
      </c>
      <c r="H94" s="71" t="e">
        <f>SUM(H14+H36+H41+H52+H61+H64+H73+#REF!+#REF!+H88)</f>
        <v>#REF!</v>
      </c>
      <c r="I94" s="71" t="e">
        <f>SUM(I14+I36+I41+I52+I61+I64+I73+#REF!+#REF!+I88)</f>
        <v>#REF!</v>
      </c>
      <c r="J94" s="71" t="e">
        <f>SUM(J14+J36+J41+J52+J61+J64+J73+#REF!+#REF!+J88)</f>
        <v>#REF!</v>
      </c>
      <c r="K94" s="71" t="e">
        <f>SUM(K14+K36+K41+K52+K61+K64+K73+#REF!+#REF!+K88)</f>
        <v>#REF!</v>
      </c>
      <c r="L94" s="71" t="e">
        <f>SUM(L14+L36+L41+L52+L61+L64+L73+#REF!+#REF!+L88)</f>
        <v>#REF!</v>
      </c>
      <c r="M94" s="71" t="e">
        <f>SUM(M14+M36+M41+M52+M61+M64+M73+#REF!+#REF!+M88)</f>
        <v>#REF!</v>
      </c>
      <c r="N94" s="71" t="e">
        <f>SUM(N14+N36+N41+N52+N61+N64+N73+#REF!+#REF!+N88)</f>
        <v>#REF!</v>
      </c>
      <c r="O94" s="69"/>
      <c r="P94" s="72">
        <v>18086</v>
      </c>
      <c r="Q94" s="78">
        <v>209.459</v>
      </c>
      <c r="R94" s="85">
        <f>R14+R32+R36+R41+R52+R71+R73+R78+R88</f>
        <v>55619.700000000004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SUM(V14+V36+V41+V52+V61+V64+V73+#REF!+#REF!+V88)</f>
        <v>#REF!</v>
      </c>
      <c r="W94" s="5" t="e">
        <f>L94/V94*100</f>
        <v>#REF!</v>
      </c>
      <c r="X94" s="87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2018-12-15T11:48:18Z</cp:lastPrinted>
  <dcterms:created xsi:type="dcterms:W3CDTF">2007-10-24T16:54:59Z</dcterms:created>
  <dcterms:modified xsi:type="dcterms:W3CDTF">2018-12-24T14:44:17Z</dcterms:modified>
  <cp:category/>
  <cp:version/>
  <cp:contentType/>
  <cp:contentStatus/>
</cp:coreProperties>
</file>