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150" activeTab="0"/>
  </bookViews>
  <sheets>
    <sheet name="ПРОЕКТ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<sst xmlns="http://schemas.openxmlformats.org/spreadsheetml/2006/main" count="220" uniqueCount="189">
  <si>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</si>
  <si>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</si>
  <si>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</si>
  <si>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</si>
  <si>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</si>
  <si>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</si>
  <si>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</si>
  <si>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</si>
  <si>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</si>
  <si>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</si>
  <si>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</si>
  <si>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</si>
  <si>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</si>
  <si>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</si>
  <si>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</si>
  <si>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</si>
  <si>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</si>
  <si>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</si>
  <si>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</si>
  <si>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</si>
  <si>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</si>
  <si>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</si>
  <si>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</si>
  <si>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</si>
  <si>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</si>
  <si>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</si>
  <si>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</si>
  <si>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</si>
  <si>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</si>
  <si>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</si>
  <si>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</si>
  <si>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</si>
  <si>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</si>
  <si>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</si>
  <si>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</si>
  <si>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</si>
  <si>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</si>
  <si>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</si>
  <si>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</si>
  <si>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</si>
  <si>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</si>
  <si>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</si>
  <si>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</si>
  <si>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</si>
  <si>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</si>
  <si>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</si>
  <si>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</si>
  <si>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</si>
  <si>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</si>
  <si>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</si>
  <si>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</si>
  <si>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</si>
  <si>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</si>
  <si>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</si>
  <si>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</si>
  <si>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</si>
  <si>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</si>
  <si>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</si>
  <si>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</si>
  <si>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</si>
  <si>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</si>
  <si>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</si>
  <si>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</si>
  <si>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</si>
  <si>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</si>
  <si>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</si>
  <si>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</si>
  <si>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</si>
  <si>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</si>
  <si>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</si>
  <si>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</si>
  <si>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</si>
  <si>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</si>
  <si>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</si>
  <si>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</si>
  <si>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</si>
  <si>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</si>
  <si>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</si>
  <si>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</si>
  <si>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</si>
  <si>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</si>
  <si>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</si>
  <si>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</si>
  <si>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</si>
  <si>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</si>
  <si>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</si>
  <si>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</si>
  <si>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</si>
  <si>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</si>
  <si>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</si>
  <si>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</si>
  <si>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</si>
  <si>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</si>
  <si>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</si>
  <si>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</si>
  <si>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</si>
  <si>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</si>
  <si>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</si>
  <si>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</si>
  <si>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</si>
  <si>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</si>
  <si>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</si>
  <si>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</si>
  <si>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</si>
  <si>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</si>
  <si>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</si>
  <si>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</si>
  <si>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</si>
  <si>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</si>
  <si>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</si>
  <si>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</si>
  <si>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</si>
  <si>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</si>
  <si>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</si>
  <si>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</si>
  <si>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</si>
  <si>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</si>
  <si>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</si>
  <si>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</si>
  <si>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</si>
  <si>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</si>
  <si>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</si>
  <si>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</si>
  <si>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</si>
  <si>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</si>
  <si>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</si>
  <si>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</si>
  <si>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</si>
  <si>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</si>
  <si>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</si>
  <si>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</si>
  <si>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</si>
  <si>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</si>
  <si>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</si>
  <si>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</si>
  <si>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</si>
  <si>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</si>
  <si>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</si>
  <si>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</si>
  <si>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</si>
  <si>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</si>
  <si>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</si>
  <si>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</si>
  <si>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</si>
  <si>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</si>
  <si>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</si>
  <si>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</si>
  <si>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</si>
  <si>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</si>
  <si>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</si>
  <si>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</si>
  <si>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</si>
  <si>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</si>
  <si>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</si>
  <si>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</si>
  <si>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</si>
  <si>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</si>
  <si>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</si>
  <si>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</si>
  <si>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</si>
  <si>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</si>
  <si>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</si>
  <si>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</si>
  <si>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</si>
  <si>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</si>
  <si>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10591,25</t>
  </si>
  <si>
    <t>9141,88</t>
  </si>
  <si>
    <t>1449,37</t>
  </si>
  <si>
    <t>233,70</t>
  </si>
  <si>
    <t>252,98</t>
  </si>
  <si>
    <t>5,0</t>
  </si>
  <si>
    <t>247,98</t>
  </si>
  <si>
    <t>7054,19</t>
  </si>
  <si>
    <t>776,75</t>
  </si>
  <si>
    <t>36,53</t>
  </si>
  <si>
    <t>16574,66</t>
  </si>
  <si>
    <t>1191,16</t>
  </si>
  <si>
    <t>2740,54</t>
  </si>
  <si>
    <t>12642,96</t>
  </si>
  <si>
    <t>220,32</t>
  </si>
  <si>
    <t>10760,35</t>
  </si>
  <si>
    <t>346,33</t>
  </si>
  <si>
    <t>256,80</t>
  </si>
  <si>
    <t>% исполнения</t>
  </si>
  <si>
    <t>Исполнение за 2017 год, тыс. руб.</t>
  </si>
  <si>
    <t>7867,47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</si>
  <si>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за 2017 год </t>
  </si>
  <si>
    <t>Приложение   4</t>
  </si>
  <si>
    <t xml:space="preserve"> от 23.04.2018г. № 241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</si>
</sst>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39.625" style="0" customWidth="1"/>
    <col min="2" max="2" width="13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375" style="1" customWidth="1"/>
    <col min="16" max="16" width="9.875" style="1" hidden="1" customWidth="1"/>
    <col min="17" max="17" width="8.75390625" style="1" hidden="1" customWidth="1"/>
    <col min="18" max="18" width="12.25390625" style="1" customWidth="1"/>
    <col min="19" max="19" width="14.125" style="1" customWidth="1"/>
    <col min="20" max="20" width="15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  <col min="26" max="26" width="2.375" style="0" customWidth="1"/>
    <col min="27" max="27" width="24.625" style="0" customWidth="1"/>
  </cols>
  <sheetData>
    <row r="1" spans="1:23" ht="12.75">
      <c r="A1" s="2"/>
      <c r="B1" s="94" t="s">
        <v>187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38" t="s">
        <v>116</v>
      </c>
      <c r="V1" s="38" t="s">
        <v>116</v>
      </c>
      <c r="W1" s="39"/>
    </row>
    <row r="2" spans="1:23" ht="12.75">
      <c r="A2" s="2"/>
      <c r="B2" s="95" t="s">
        <v>131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8" t="s">
        <v>117</v>
      </c>
      <c r="V2" s="38" t="s">
        <v>117</v>
      </c>
      <c r="W2" s="39"/>
    </row>
    <row r="3" spans="1:23" ht="12.75">
      <c r="A3" s="2"/>
      <c r="B3" s="95" t="s">
        <v>160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8" t="s">
        <v>118</v>
      </c>
      <c r="V3" s="38" t="s">
        <v>118</v>
      </c>
      <c r="W3" s="39"/>
    </row>
    <row r="4" spans="1:23" ht="15" customHeight="1">
      <c r="A4" s="2"/>
      <c r="B4" s="95" t="s">
        <v>188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38" t="s">
        <v>119</v>
      </c>
      <c r="V4" s="38" t="s">
        <v>119</v>
      </c>
      <c r="W4" s="39"/>
    </row>
    <row r="5" spans="1:23" ht="1.5" customHeight="1" hidden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93" t="s">
        <v>186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1"/>
      <c r="W9" s="101"/>
      <c r="X9" s="101"/>
    </row>
    <row r="10" spans="1:25" ht="15.75" customHeight="1">
      <c r="A10" s="96" t="s">
        <v>0</v>
      </c>
      <c r="B10" s="98" t="s">
        <v>1</v>
      </c>
      <c r="C10" s="98" t="s">
        <v>2</v>
      </c>
      <c r="D10" s="98"/>
      <c r="E10" s="98"/>
      <c r="F10" s="98" t="s">
        <v>3</v>
      </c>
      <c r="G10" s="102" t="s">
        <v>4</v>
      </c>
      <c r="H10" s="103"/>
      <c r="I10" s="104"/>
      <c r="J10" s="98" t="s">
        <v>5</v>
      </c>
      <c r="K10" s="98" t="s">
        <v>6</v>
      </c>
      <c r="L10" s="102" t="s">
        <v>4</v>
      </c>
      <c r="M10" s="103"/>
      <c r="N10" s="104"/>
      <c r="O10" s="98" t="s">
        <v>125</v>
      </c>
      <c r="P10" s="109" t="s">
        <v>136</v>
      </c>
      <c r="Q10" s="113" t="s">
        <v>145</v>
      </c>
      <c r="R10" s="109" t="s">
        <v>161</v>
      </c>
      <c r="S10" s="113" t="s">
        <v>184</v>
      </c>
      <c r="T10" s="109" t="s">
        <v>183</v>
      </c>
      <c r="U10" s="111" t="s">
        <v>7</v>
      </c>
      <c r="V10" s="116" t="s">
        <v>8</v>
      </c>
      <c r="W10" s="118" t="s">
        <v>9</v>
      </c>
      <c r="X10" s="105" t="s">
        <v>135</v>
      </c>
      <c r="Y10" s="107" t="s">
        <v>10</v>
      </c>
    </row>
    <row r="11" spans="1:25" ht="16.5" customHeight="1">
      <c r="A11" s="97"/>
      <c r="B11" s="99"/>
      <c r="C11" s="99"/>
      <c r="D11" s="99"/>
      <c r="E11" s="99"/>
      <c r="F11" s="99"/>
      <c r="G11" s="99" t="s">
        <v>11</v>
      </c>
      <c r="H11" s="99" t="s">
        <v>12</v>
      </c>
      <c r="I11" s="99" t="s">
        <v>13</v>
      </c>
      <c r="J11" s="99"/>
      <c r="K11" s="99"/>
      <c r="L11" s="99" t="s">
        <v>14</v>
      </c>
      <c r="M11" s="99" t="s">
        <v>12</v>
      </c>
      <c r="N11" s="99" t="s">
        <v>13</v>
      </c>
      <c r="O11" s="99"/>
      <c r="P11" s="110"/>
      <c r="Q11" s="114"/>
      <c r="R11" s="110"/>
      <c r="S11" s="114"/>
      <c r="T11" s="110"/>
      <c r="U11" s="112"/>
      <c r="V11" s="117"/>
      <c r="W11" s="119"/>
      <c r="X11" s="106"/>
      <c r="Y11" s="108"/>
    </row>
    <row r="12" spans="1:25" ht="30" customHeight="1">
      <c r="A12" s="97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10"/>
      <c r="Q12" s="115"/>
      <c r="R12" s="110"/>
      <c r="S12" s="115"/>
      <c r="T12" s="110"/>
      <c r="U12" s="112"/>
      <c r="V12" s="117"/>
      <c r="W12" s="120"/>
      <c r="X12" s="106"/>
      <c r="Y12" s="108"/>
    </row>
    <row r="13" spans="1:25" ht="0.75" customHeight="1" hidden="1">
      <c r="A13" s="97"/>
      <c r="B13" s="99"/>
      <c r="C13" s="99"/>
      <c r="D13" s="99"/>
      <c r="E13" s="99"/>
      <c r="F13" s="99"/>
      <c r="G13" s="41"/>
      <c r="H13" s="41"/>
      <c r="I13" s="41"/>
      <c r="J13" s="41"/>
      <c r="K13" s="41"/>
      <c r="L13" s="41"/>
      <c r="M13" s="41"/>
      <c r="N13" s="41"/>
      <c r="O13" s="99"/>
      <c r="P13" s="40"/>
      <c r="Q13" s="75"/>
      <c r="R13" s="40"/>
      <c r="S13" s="75"/>
      <c r="T13" s="40"/>
      <c r="U13" s="43"/>
      <c r="V13" s="44"/>
      <c r="W13" s="45"/>
      <c r="X13" s="106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12888.07</v>
      </c>
      <c r="S14" s="76" t="s">
        <v>165</v>
      </c>
      <c r="T14" s="52">
        <v>82.2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>J15/G15*100</f>
        <v>123.24966974900924</v>
      </c>
      <c r="V15" s="52">
        <f>L15/G15*100</f>
        <v>110.03963011889036</v>
      </c>
      <c r="W15" s="53"/>
      <c r="X15" s="59">
        <v>466.6</v>
      </c>
      <c r="Y15" s="5">
        <f>L15/X15*100</f>
        <v>178.52550364337762</v>
      </c>
    </row>
    <row r="16" spans="1:25" ht="32.2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2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9798.09</v>
      </c>
      <c r="S16" s="77" t="s">
        <v>166</v>
      </c>
      <c r="T16" s="88">
        <v>93.3</v>
      </c>
      <c r="U16" s="51">
        <f>J16/G16*100</f>
        <v>102.26531817413466</v>
      </c>
      <c r="V16" s="52">
        <f>L16/G16*100</f>
        <v>99.00751008186232</v>
      </c>
      <c r="W16" s="61"/>
      <c r="X16" s="57">
        <v>26630.9</v>
      </c>
      <c r="Y16" s="5">
        <f>L16/X16*100</f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2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2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>J18/G18*100</f>
        <v>136.36266438575856</v>
      </c>
      <c r="V18" s="52">
        <f>L18/G18*100</f>
        <v>106.71442317972844</v>
      </c>
      <c r="W18" s="61"/>
      <c r="X18" s="57">
        <v>6499.6</v>
      </c>
      <c r="Y18" s="5">
        <f>L18/X18*100</f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2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>J19/G19*100</f>
        <v>0</v>
      </c>
      <c r="V19" s="52">
        <f>L19/G19*100</f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31.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2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3079.98</v>
      </c>
      <c r="S21" s="77" t="s">
        <v>167</v>
      </c>
      <c r="T21" s="88">
        <v>47.06</v>
      </c>
      <c r="U21" s="51">
        <f>J21/G21*100</f>
        <v>143.95840896126123</v>
      </c>
      <c r="V21" s="52">
        <f>L21/G21*100</f>
        <v>133.37309201541947</v>
      </c>
      <c r="W21" s="61"/>
      <c r="X21" s="57">
        <f>SUM(X22:X32)</f>
        <v>12572.400000000001</v>
      </c>
      <c r="Y21" s="5">
        <f aca="true" t="shared" si="3" ref="Y21:Y33">L21/X21*100</f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2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>J22/G22*100</f>
        <v>124.86421080935735</v>
      </c>
      <c r="V22" s="52">
        <f>L22/G22*100</f>
        <v>109.6531325625168</v>
      </c>
      <c r="W22" s="61"/>
      <c r="X22" s="57">
        <v>2007.6</v>
      </c>
      <c r="Y22" s="5">
        <f t="shared" si="3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2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>J23/G23*100</f>
        <v>137.33333333333334</v>
      </c>
      <c r="V23" s="52">
        <f>L23/G23*100</f>
        <v>100</v>
      </c>
      <c r="W23" s="61"/>
      <c r="X23" s="57">
        <v>357.4</v>
      </c>
      <c r="Y23" s="5">
        <f t="shared" si="3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2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>J24/G24*100</f>
        <v>0</v>
      </c>
      <c r="V24" s="52">
        <f>L24/G24*100</f>
        <v>0</v>
      </c>
      <c r="W24" s="61"/>
      <c r="X24" s="57">
        <v>69</v>
      </c>
      <c r="Y24" s="5">
        <f t="shared" si="3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2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3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2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3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2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3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2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>J28/G28*100</f>
        <v>0</v>
      </c>
      <c r="V28" s="52">
        <f>L28/G28*100</f>
        <v>0</v>
      </c>
      <c r="W28" s="61"/>
      <c r="X28" s="57">
        <v>3897.1</v>
      </c>
      <c r="Y28" s="5">
        <f t="shared" si="3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2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7" t="s">
        <v>168</v>
      </c>
      <c r="T29" s="52">
        <v>100</v>
      </c>
      <c r="U29" s="51"/>
      <c r="V29" s="52"/>
      <c r="W29" s="61"/>
      <c r="X29" s="57">
        <v>2166.8</v>
      </c>
      <c r="Y29" s="5">
        <f t="shared" si="3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2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168</v>
      </c>
      <c r="T30" s="88">
        <v>100</v>
      </c>
      <c r="U30" s="51">
        <f aca="true" t="shared" si="4" ref="U30:U38">J30/G30*100</f>
        <v>199.04</v>
      </c>
      <c r="V30" s="52">
        <f aca="true" t="shared" si="5" ref="V30:V38">L30/G30*100</f>
        <v>197.06</v>
      </c>
      <c r="W30" s="61"/>
      <c r="X30" s="57">
        <v>706.7</v>
      </c>
      <c r="Y30" s="5">
        <f t="shared" si="3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2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4"/>
        <v>#DIV/0!</v>
      </c>
      <c r="V31" s="52" t="e">
        <f t="shared" si="5"/>
        <v>#DIV/0!</v>
      </c>
      <c r="W31" s="61"/>
      <c r="X31" s="57"/>
      <c r="Y31" s="5" t="e">
        <f t="shared" si="3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4"/>
        <v>#DIV/0!</v>
      </c>
      <c r="V32" s="52" t="e">
        <f t="shared" si="5"/>
        <v>#DIV/0!</v>
      </c>
      <c r="W32" s="61"/>
      <c r="X32" s="57"/>
      <c r="Y32" s="5" t="e">
        <f t="shared" si="3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267.98</v>
      </c>
      <c r="S33" s="76" t="s">
        <v>169</v>
      </c>
      <c r="T33" s="52">
        <v>94.4</v>
      </c>
      <c r="U33" s="51">
        <f t="shared" si="4"/>
        <v>164.07571192535715</v>
      </c>
      <c r="V33" s="52">
        <f t="shared" si="5"/>
        <v>103.02264554378462</v>
      </c>
      <c r="W33" s="53" t="e">
        <f>L33/L91*100</f>
        <v>#REF!</v>
      </c>
      <c r="X33" s="48">
        <f>SUM(X34:X37)</f>
        <v>508.6</v>
      </c>
      <c r="Y33" s="5">
        <f t="shared" si="3"/>
        <v>833.6610302791978</v>
      </c>
    </row>
    <row r="34" spans="1:25" ht="68.25" customHeight="1">
      <c r="A34" s="60" t="s">
        <v>134</v>
      </c>
      <c r="B34" s="55"/>
      <c r="C34" s="48"/>
      <c r="D34" s="48"/>
      <c r="E34" s="57">
        <v>1000</v>
      </c>
      <c r="F34" s="56">
        <f t="shared" si="2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77" t="s">
        <v>170</v>
      </c>
      <c r="T34" s="88">
        <v>100</v>
      </c>
      <c r="U34" s="51">
        <f t="shared" si="4"/>
        <v>153.28571428571428</v>
      </c>
      <c r="V34" s="52">
        <f t="shared" si="5"/>
        <v>100</v>
      </c>
      <c r="W34" s="53"/>
      <c r="X34" s="57">
        <v>250</v>
      </c>
      <c r="Y34" s="5"/>
    </row>
    <row r="35" spans="1:25" ht="32.25" customHeight="1">
      <c r="A35" s="60" t="s">
        <v>162</v>
      </c>
      <c r="B35" s="55"/>
      <c r="C35" s="57">
        <v>900</v>
      </c>
      <c r="D35" s="57"/>
      <c r="E35" s="57">
        <v>508.2</v>
      </c>
      <c r="F35" s="56">
        <f t="shared" si="2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262.98</v>
      </c>
      <c r="S35" s="77" t="s">
        <v>171</v>
      </c>
      <c r="T35" s="88">
        <v>94.3</v>
      </c>
      <c r="U35" s="51">
        <f t="shared" si="4"/>
        <v>187.0401337792642</v>
      </c>
      <c r="V35" s="52">
        <f t="shared" si="5"/>
        <v>109.45576162967467</v>
      </c>
      <c r="W35" s="61"/>
      <c r="X35" s="57">
        <v>258.6</v>
      </c>
      <c r="Y35" s="5">
        <f>L35/X35*100</f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2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4"/>
        <v>0</v>
      </c>
      <c r="V36" s="52">
        <f t="shared" si="5"/>
        <v>0</v>
      </c>
      <c r="W36" s="61"/>
      <c r="X36" s="57"/>
      <c r="Y36" s="5" t="e">
        <f>L36/X36*100</f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2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4"/>
        <v>0</v>
      </c>
      <c r="V37" s="52">
        <f t="shared" si="5"/>
        <v>0</v>
      </c>
      <c r="W37" s="61"/>
      <c r="X37" s="57"/>
      <c r="Y37" s="5" t="e">
        <f>L37/X37*100</f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9055.48</v>
      </c>
      <c r="S38" s="76" t="s">
        <v>185</v>
      </c>
      <c r="T38" s="52">
        <v>86.9</v>
      </c>
      <c r="U38" s="51" t="e">
        <f t="shared" si="4"/>
        <v>#REF!</v>
      </c>
      <c r="V38" s="52" t="e">
        <f t="shared" si="5"/>
        <v>#REF!</v>
      </c>
      <c r="W38" s="53" t="e">
        <f>L38/L91*100</f>
        <v>#REF!</v>
      </c>
      <c r="X38" s="48" t="e">
        <f>#REF!+X40+X42+X43+X45+X47</f>
        <v>#REF!</v>
      </c>
      <c r="Y38" s="5" t="e">
        <f>L38/X38*100</f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7993.46</v>
      </c>
      <c r="S39" s="77" t="s">
        <v>172</v>
      </c>
      <c r="T39" s="88">
        <v>88.25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2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799.49</v>
      </c>
      <c r="S40" s="77" t="s">
        <v>173</v>
      </c>
      <c r="T40" s="88">
        <v>97.16</v>
      </c>
      <c r="U40" s="51">
        <f>J40/G40*100</f>
        <v>113.20754716981132</v>
      </c>
      <c r="V40" s="52">
        <f>L40/G40*100</f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2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>J42/G42*100</f>
        <v>128.45685359487462</v>
      </c>
      <c r="V42" s="52">
        <f>L42/G42*100</f>
        <v>109.97389860001583</v>
      </c>
      <c r="W42" s="61"/>
      <c r="X42" s="57">
        <v>2405.8</v>
      </c>
      <c r="Y42" s="5">
        <f>L42/X42*100</f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2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>L43/X43*100</f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2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aca="true" t="shared" si="6" ref="U44:U52">J44/G44*100</f>
        <v>192.17758985200845</v>
      </c>
      <c r="V44" s="52">
        <f aca="true" t="shared" si="7" ref="V44:V52">L44/G44*100</f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2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6"/>
        <v>351.85</v>
      </c>
      <c r="V45" s="52">
        <f t="shared" si="7"/>
        <v>184.60000000000002</v>
      </c>
      <c r="W45" s="61"/>
      <c r="X45" s="57">
        <v>590.2</v>
      </c>
      <c r="Y45" s="5">
        <f>L45/X45*100</f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2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6"/>
        <v>25</v>
      </c>
      <c r="V46" s="52">
        <f t="shared" si="7"/>
        <v>25</v>
      </c>
      <c r="W46" s="61"/>
      <c r="X46" s="57">
        <v>155.6</v>
      </c>
      <c r="Y46" s="5">
        <f>L46/X46*100</f>
        <v>160.66838046272494</v>
      </c>
    </row>
    <row r="47" spans="1:25" ht="16.5" customHeight="1">
      <c r="A47" s="60" t="s">
        <v>163</v>
      </c>
      <c r="B47" s="55"/>
      <c r="C47" s="57">
        <v>1900</v>
      </c>
      <c r="D47" s="57"/>
      <c r="E47" s="57">
        <f>SUM(E48:E49)</f>
        <v>3900</v>
      </c>
      <c r="F47" s="56">
        <f t="shared" si="2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262.53</v>
      </c>
      <c r="S47" s="77" t="s">
        <v>174</v>
      </c>
      <c r="T47" s="88">
        <v>13.92</v>
      </c>
      <c r="U47" s="51">
        <f t="shared" si="6"/>
        <v>267.0886075949367</v>
      </c>
      <c r="V47" s="52">
        <f t="shared" si="7"/>
        <v>100</v>
      </c>
      <c r="W47" s="61"/>
      <c r="X47" s="57">
        <v>630</v>
      </c>
      <c r="Y47" s="5">
        <f>L47/X47*100</f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2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6"/>
        <v>100</v>
      </c>
      <c r="V48" s="52">
        <f t="shared" si="7"/>
        <v>100</v>
      </c>
      <c r="W48" s="61"/>
      <c r="X48" s="57">
        <v>630</v>
      </c>
      <c r="Y48" s="5">
        <f>L48/X48*100</f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2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6"/>
        <v>288.57142857142856</v>
      </c>
      <c r="V49" s="52">
        <f t="shared" si="7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8" ref="H50:N50">SUM(H51:H54)</f>
        <v>33300</v>
      </c>
      <c r="I50" s="48">
        <f t="shared" si="8"/>
        <v>0</v>
      </c>
      <c r="J50" s="48">
        <f>SUM(J51:J54)</f>
        <v>286964.6</v>
      </c>
      <c r="K50" s="48">
        <f t="shared" si="8"/>
        <v>105653</v>
      </c>
      <c r="L50" s="48">
        <f t="shared" si="8"/>
        <v>99187</v>
      </c>
      <c r="M50" s="48">
        <f t="shared" si="8"/>
        <v>6466</v>
      </c>
      <c r="N50" s="48">
        <f t="shared" si="8"/>
        <v>0</v>
      </c>
      <c r="O50" s="47"/>
      <c r="P50" s="50">
        <v>7324.3</v>
      </c>
      <c r="Q50" s="76" t="s">
        <v>155</v>
      </c>
      <c r="R50" s="81">
        <v>17198.06</v>
      </c>
      <c r="S50" s="76" t="s">
        <v>175</v>
      </c>
      <c r="T50" s="52">
        <v>96.4</v>
      </c>
      <c r="U50" s="51">
        <f t="shared" si="6"/>
        <v>313.8063390138923</v>
      </c>
      <c r="V50" s="52">
        <f t="shared" si="7"/>
        <v>108.46463064702382</v>
      </c>
      <c r="W50" s="53" t="e">
        <f>L50/L91*100</f>
        <v>#REF!</v>
      </c>
      <c r="X50" s="48">
        <f>SUM(X51:X54)</f>
        <v>123998.7</v>
      </c>
      <c r="Y50" s="5">
        <f>L50/X50*100</f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2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1314.63</v>
      </c>
      <c r="S51" s="77" t="s">
        <v>176</v>
      </c>
      <c r="T51" s="88">
        <v>90.6</v>
      </c>
      <c r="U51" s="51">
        <f t="shared" si="6"/>
        <v>116.49444903950328</v>
      </c>
      <c r="V51" s="52">
        <f t="shared" si="7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2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2909.1</v>
      </c>
      <c r="S52" s="77" t="s">
        <v>177</v>
      </c>
      <c r="T52" s="88">
        <v>94.2</v>
      </c>
      <c r="U52" s="51">
        <f t="shared" si="6"/>
        <v>16.26228770104304</v>
      </c>
      <c r="V52" s="52">
        <f t="shared" si="7"/>
        <v>0</v>
      </c>
      <c r="W52" s="61"/>
      <c r="X52" s="57">
        <v>103230.5</v>
      </c>
      <c r="Y52" s="5">
        <f>L52/X52*100</f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2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12974.33</v>
      </c>
      <c r="S53" s="77" t="s">
        <v>178</v>
      </c>
      <c r="T53" s="88">
        <v>97.4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2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>J54/G54*100</f>
        <v>318.3056507249571</v>
      </c>
      <c r="V54" s="52">
        <f>L54/G54*100</f>
        <v>108.12312583064521</v>
      </c>
      <c r="W54" s="61"/>
      <c r="X54" s="57">
        <f>SUM(X55:X58)</f>
        <v>14368.2</v>
      </c>
      <c r="Y54" s="5">
        <f>L54/X54*100</f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2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>J55/G55*100</f>
        <v>360.7020846910779</v>
      </c>
      <c r="V55" s="52">
        <f>L55/G55*100</f>
        <v>109.87472543387481</v>
      </c>
      <c r="W55" s="61"/>
      <c r="X55" s="57">
        <v>3635.7</v>
      </c>
      <c r="Y55" s="5">
        <f>L55/X55*100</f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2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>J56/G56*100</f>
        <v>0</v>
      </c>
      <c r="V56" s="52">
        <f>L56/G56*100</f>
        <v>0</v>
      </c>
      <c r="W56" s="61"/>
      <c r="X56" s="57"/>
      <c r="Y56" s="5" t="e">
        <f>L56/X56*100</f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2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2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>J58/G58*100</f>
        <v>121.05560307955517</v>
      </c>
      <c r="V58" s="52">
        <f>L58/G58*100</f>
        <v>108.366124893071</v>
      </c>
      <c r="W58" s="61"/>
      <c r="X58" s="57">
        <v>6679.7</v>
      </c>
      <c r="Y58" s="5">
        <f>L58/X58*100</f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9" ref="E59:N59">E61</f>
        <v>491.8</v>
      </c>
      <c r="F59" s="48">
        <f t="shared" si="9"/>
        <v>130</v>
      </c>
      <c r="G59" s="48">
        <f t="shared" si="9"/>
        <v>130</v>
      </c>
      <c r="H59" s="48">
        <f t="shared" si="9"/>
        <v>0</v>
      </c>
      <c r="I59" s="48">
        <f t="shared" si="9"/>
        <v>0</v>
      </c>
      <c r="J59" s="48">
        <f>J61</f>
        <v>930</v>
      </c>
      <c r="K59" s="48">
        <f t="shared" si="9"/>
        <v>140</v>
      </c>
      <c r="L59" s="48">
        <f t="shared" si="9"/>
        <v>140</v>
      </c>
      <c r="M59" s="48">
        <f t="shared" si="9"/>
        <v>0</v>
      </c>
      <c r="N59" s="48">
        <f t="shared" si="9"/>
        <v>0</v>
      </c>
      <c r="O59" s="47"/>
      <c r="P59" s="50"/>
      <c r="Q59" s="76"/>
      <c r="R59" s="81"/>
      <c r="S59" s="76"/>
      <c r="T59" s="52"/>
      <c r="U59" s="51">
        <f>J59/G59*100</f>
        <v>715.3846153846155</v>
      </c>
      <c r="V59" s="52">
        <f>L59/G59*100</f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2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2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aca="true" t="shared" si="10" ref="U61:U68">J61/G61*100</f>
        <v>715.3846153846155</v>
      </c>
      <c r="V61" s="52">
        <f aca="true" t="shared" si="11" ref="V61:V68">L61/G61*100</f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12" ref="C62:N62">SUM(C63:C66)</f>
        <v>868060</v>
      </c>
      <c r="D62" s="48">
        <f t="shared" si="12"/>
        <v>0</v>
      </c>
      <c r="E62" s="48">
        <f t="shared" si="12"/>
        <v>972144.5</v>
      </c>
      <c r="F62" s="48">
        <f t="shared" si="12"/>
        <v>939774.4</v>
      </c>
      <c r="G62" s="48">
        <f t="shared" si="12"/>
        <v>482904.39999999997</v>
      </c>
      <c r="H62" s="48">
        <f t="shared" si="12"/>
        <v>391088.5</v>
      </c>
      <c r="I62" s="48">
        <f t="shared" si="12"/>
        <v>65781.5</v>
      </c>
      <c r="J62" s="48">
        <f t="shared" si="12"/>
        <v>723596.9</v>
      </c>
      <c r="K62" s="48">
        <f t="shared" si="12"/>
        <v>1129931.1</v>
      </c>
      <c r="L62" s="48">
        <f t="shared" si="12"/>
        <v>582000</v>
      </c>
      <c r="M62" s="48">
        <f t="shared" si="12"/>
        <v>484038.6</v>
      </c>
      <c r="N62" s="48">
        <f t="shared" si="12"/>
        <v>63892.5</v>
      </c>
      <c r="O62" s="47"/>
      <c r="P62" s="50"/>
      <c r="Q62" s="76"/>
      <c r="R62" s="81"/>
      <c r="S62" s="76"/>
      <c r="T62" s="52"/>
      <c r="U62" s="51">
        <f t="shared" si="10"/>
        <v>149.84268107724844</v>
      </c>
      <c r="V62" s="52">
        <f t="shared" si="11"/>
        <v>120.52074903438445</v>
      </c>
      <c r="W62" s="53" t="e">
        <f>L62/L91*100</f>
        <v>#REF!</v>
      </c>
      <c r="X62" s="48">
        <f>SUM(X63:X66)</f>
        <v>497109.89999999997</v>
      </c>
      <c r="Y62" s="5">
        <f aca="true" t="shared" si="13" ref="Y62:Y68">L62/X62*100</f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2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10"/>
        <v>139.75480064107114</v>
      </c>
      <c r="V63" s="52">
        <f t="shared" si="11"/>
        <v>119.36771106853075</v>
      </c>
      <c r="W63" s="61"/>
      <c r="X63" s="57">
        <v>144966.1</v>
      </c>
      <c r="Y63" s="5">
        <f t="shared" si="13"/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2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10"/>
        <v>167.34676195469223</v>
      </c>
      <c r="V64" s="52">
        <f t="shared" si="11"/>
        <v>122.30622775309735</v>
      </c>
      <c r="W64" s="61"/>
      <c r="X64" s="57">
        <v>322667</v>
      </c>
      <c r="Y64" s="5">
        <f t="shared" si="13"/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2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10"/>
        <v>170.93379114727176</v>
      </c>
      <c r="V65" s="52">
        <f t="shared" si="11"/>
        <v>152.27289691722027</v>
      </c>
      <c r="W65" s="61"/>
      <c r="X65" s="57">
        <v>12560</v>
      </c>
      <c r="Y65" s="5">
        <f t="shared" si="13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2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10"/>
        <v>132.3139979208227</v>
      </c>
      <c r="V66" s="52">
        <f t="shared" si="11"/>
        <v>117.1258183248574</v>
      </c>
      <c r="W66" s="61"/>
      <c r="X66" s="57">
        <f>SUM(X67:X68)</f>
        <v>16916.8</v>
      </c>
      <c r="Y66" s="5">
        <f t="shared" si="13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2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10"/>
        <v>138.7362589703408</v>
      </c>
      <c r="V67" s="52">
        <f t="shared" si="11"/>
        <v>117.48616500222633</v>
      </c>
      <c r="W67" s="61"/>
      <c r="X67" s="57">
        <v>9658.6</v>
      </c>
      <c r="Y67" s="5">
        <f t="shared" si="13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2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10"/>
        <v>122.37984919094428</v>
      </c>
      <c r="V68" s="52">
        <f t="shared" si="11"/>
        <v>116.5684231240552</v>
      </c>
      <c r="W68" s="61"/>
      <c r="X68" s="57">
        <v>7258.2</v>
      </c>
      <c r="Y68" s="5">
        <f t="shared" si="13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220.32</v>
      </c>
      <c r="S69" s="76" t="s">
        <v>179</v>
      </c>
      <c r="T69" s="52">
        <v>100</v>
      </c>
      <c r="U69" s="51"/>
      <c r="V69" s="52"/>
      <c r="W69" s="61"/>
      <c r="X69" s="57"/>
      <c r="Y69" s="5"/>
    </row>
    <row r="70" spans="1:25" ht="34.5" customHeight="1">
      <c r="A70" s="60" t="s">
        <v>164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220.32</v>
      </c>
      <c r="S70" s="77" t="s">
        <v>179</v>
      </c>
      <c r="T70" s="88">
        <v>100</v>
      </c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14" ref="C71:N71">SUM(C73:C75)</f>
        <v>2273</v>
      </c>
      <c r="D71" s="48">
        <f t="shared" si="14"/>
        <v>0</v>
      </c>
      <c r="E71" s="48">
        <f t="shared" si="14"/>
        <v>3527.3</v>
      </c>
      <c r="F71" s="48">
        <f t="shared" si="14"/>
        <v>3137.3</v>
      </c>
      <c r="G71" s="48">
        <f t="shared" si="14"/>
        <v>3137.3</v>
      </c>
      <c r="H71" s="48">
        <f t="shared" si="14"/>
        <v>0</v>
      </c>
      <c r="I71" s="48">
        <f t="shared" si="14"/>
        <v>0</v>
      </c>
      <c r="J71" s="48">
        <f t="shared" si="14"/>
        <v>3289</v>
      </c>
      <c r="K71" s="48">
        <f t="shared" si="14"/>
        <v>3120</v>
      </c>
      <c r="L71" s="48">
        <f t="shared" si="14"/>
        <v>3120</v>
      </c>
      <c r="M71" s="48">
        <f t="shared" si="14"/>
        <v>0</v>
      </c>
      <c r="N71" s="48">
        <f t="shared" si="14"/>
        <v>0</v>
      </c>
      <c r="O71" s="47"/>
      <c r="P71" s="50">
        <v>3350</v>
      </c>
      <c r="Q71" s="76" t="s">
        <v>157</v>
      </c>
      <c r="R71" s="81">
        <v>11186.6</v>
      </c>
      <c r="S71" s="76" t="s">
        <v>180</v>
      </c>
      <c r="T71" s="52">
        <v>96.2</v>
      </c>
      <c r="U71" s="51">
        <f>J71/G71*100</f>
        <v>104.8353679915851</v>
      </c>
      <c r="V71" s="52">
        <f>L71/G71*100</f>
        <v>99.4485704268001</v>
      </c>
      <c r="W71" s="63" t="e">
        <f>L71/L91*100</f>
        <v>#REF!</v>
      </c>
      <c r="X71" s="48">
        <f>SUM(X73:X75)</f>
        <v>1570.6</v>
      </c>
      <c r="Y71" s="5">
        <f>L71/X71*100</f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11186.6</v>
      </c>
      <c r="S72" s="77" t="s">
        <v>180</v>
      </c>
      <c r="T72" s="88">
        <v>96.2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2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>J73/G73*100</f>
        <v>125</v>
      </c>
      <c r="V73" s="52">
        <f>L73/G73*100</f>
        <v>100</v>
      </c>
      <c r="W73" s="61"/>
      <c r="X73" s="57">
        <v>275</v>
      </c>
      <c r="Y73" s="5">
        <f>L73/X73*100</f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2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>J74/G74*100</f>
        <v>114.58333333333333</v>
      </c>
      <c r="V74" s="52">
        <f>L74/G74*100</f>
        <v>100</v>
      </c>
      <c r="W74" s="61"/>
      <c r="X74" s="57">
        <v>313.3</v>
      </c>
      <c r="Y74" s="5">
        <f>L74/X74*100</f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2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>J75/G75*100</f>
        <v>99.18929694768084</v>
      </c>
      <c r="V75" s="52">
        <f>L75/G75*100</f>
        <v>99.23359766092233</v>
      </c>
      <c r="W75" s="61"/>
      <c r="X75" s="57">
        <v>982.3</v>
      </c>
      <c r="Y75" s="5">
        <f>L75/X75*100</f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5" ref="E76:N76">SUM(E78:E78)</f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7"/>
      <c r="P76" s="50">
        <v>10</v>
      </c>
      <c r="Q76" s="76"/>
      <c r="R76" s="81">
        <v>346.4</v>
      </c>
      <c r="S76" s="76" t="s">
        <v>181</v>
      </c>
      <c r="T76" s="52">
        <v>100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181</v>
      </c>
      <c r="T77" s="88">
        <v>100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6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6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>J79/G79*100</f>
        <v>113.96825396825396</v>
      </c>
      <c r="V79" s="52">
        <f>L79/G79*100</f>
        <v>113.96825396825396</v>
      </c>
      <c r="W79" s="61"/>
      <c r="X79" s="57">
        <v>3441.8</v>
      </c>
      <c r="Y79" s="5">
        <f aca="true" t="shared" si="17" ref="Y79:Y86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6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>J80/G80*100</f>
        <v>294.0845070422535</v>
      </c>
      <c r="V80" s="52"/>
      <c r="W80" s="61"/>
      <c r="X80" s="57">
        <v>14181.6</v>
      </c>
      <c r="Y80" s="5">
        <f t="shared" si="17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6"/>
        <v>0</v>
      </c>
      <c r="G81" s="57"/>
      <c r="H81" s="57"/>
      <c r="I81" s="57"/>
      <c r="J81" s="57"/>
      <c r="K81" s="57">
        <f aca="true" t="shared" si="18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>J81/G81*100</f>
        <v>#DIV/0!</v>
      </c>
      <c r="V81" s="52" t="e">
        <f>L81/G81*100</f>
        <v>#DIV/0!</v>
      </c>
      <c r="W81" s="61"/>
      <c r="X81" s="57"/>
      <c r="Y81" s="5" t="e">
        <f t="shared" si="17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6"/>
        <v>19459.4</v>
      </c>
      <c r="G82" s="57">
        <v>10380</v>
      </c>
      <c r="H82" s="57">
        <v>9079.4</v>
      </c>
      <c r="I82" s="57"/>
      <c r="J82" s="57"/>
      <c r="K82" s="57">
        <f t="shared" si="18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>J82/G82*100</f>
        <v>0</v>
      </c>
      <c r="V82" s="52">
        <f>L82/G82*100</f>
        <v>0</v>
      </c>
      <c r="W82" s="61"/>
      <c r="X82" s="57">
        <v>6400.4</v>
      </c>
      <c r="Y82" s="5">
        <f t="shared" si="17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6"/>
        <v>18065</v>
      </c>
      <c r="G83" s="57"/>
      <c r="H83" s="57">
        <v>18065</v>
      </c>
      <c r="I83" s="57"/>
      <c r="J83" s="57">
        <v>300</v>
      </c>
      <c r="K83" s="57">
        <f t="shared" si="18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7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6"/>
        <v>7600</v>
      </c>
      <c r="G84" s="57">
        <v>7600</v>
      </c>
      <c r="H84" s="57"/>
      <c r="I84" s="57"/>
      <c r="J84" s="57">
        <v>5257</v>
      </c>
      <c r="K84" s="57">
        <f t="shared" si="18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>J84/G84*100</f>
        <v>69.17105263157895</v>
      </c>
      <c r="V84" s="52">
        <f>L84/G84*100</f>
        <v>68.42105263157895</v>
      </c>
      <c r="W84" s="61"/>
      <c r="X84" s="57">
        <v>3408.6</v>
      </c>
      <c r="Y84" s="5">
        <f t="shared" si="17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9" ref="C85:N85">SUM(C86:C88)</f>
        <v>114339</v>
      </c>
      <c r="D85" s="48">
        <f t="shared" si="19"/>
        <v>0</v>
      </c>
      <c r="E85" s="48">
        <f t="shared" si="19"/>
        <v>178445</v>
      </c>
      <c r="F85" s="48">
        <f t="shared" si="19"/>
        <v>146408.2</v>
      </c>
      <c r="G85" s="48">
        <f t="shared" si="19"/>
        <v>146408.2</v>
      </c>
      <c r="H85" s="48">
        <f t="shared" si="19"/>
        <v>0</v>
      </c>
      <c r="I85" s="48">
        <f t="shared" si="19"/>
        <v>0</v>
      </c>
      <c r="J85" s="48">
        <f t="shared" si="19"/>
        <v>186361.5</v>
      </c>
      <c r="K85" s="48">
        <f t="shared" si="19"/>
        <v>185337.5</v>
      </c>
      <c r="L85" s="48">
        <f t="shared" si="19"/>
        <v>186361.5</v>
      </c>
      <c r="M85" s="48">
        <f t="shared" si="19"/>
        <v>0</v>
      </c>
      <c r="N85" s="48">
        <f t="shared" si="19"/>
        <v>0</v>
      </c>
      <c r="O85" s="47"/>
      <c r="P85" s="50">
        <v>70</v>
      </c>
      <c r="Q85" s="76"/>
      <c r="R85" s="81">
        <v>257.8</v>
      </c>
      <c r="S85" s="76" t="s">
        <v>182</v>
      </c>
      <c r="T85" s="52">
        <v>99.6</v>
      </c>
      <c r="U85" s="51">
        <f>J85/G85*100</f>
        <v>127.28897698352961</v>
      </c>
      <c r="V85" s="52">
        <f>L85/G85*100</f>
        <v>127.28897698352961</v>
      </c>
      <c r="W85" s="53" t="e">
        <f>L85/L91*100</f>
        <v>#REF!</v>
      </c>
      <c r="X85" s="48">
        <f>SUM(X86:X89)</f>
        <v>39732.5</v>
      </c>
      <c r="Y85" s="5">
        <f t="shared" si="17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6"/>
        <v>146408.2</v>
      </c>
      <c r="G86" s="57">
        <v>146408.2</v>
      </c>
      <c r="H86" s="57"/>
      <c r="I86" s="57"/>
      <c r="J86" s="57">
        <v>185337.5</v>
      </c>
      <c r="K86" s="57">
        <f t="shared" si="18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>J86/G86*100</f>
        <v>126.58956260646602</v>
      </c>
      <c r="V86" s="52">
        <f>L86/G86*100</f>
        <v>126.58956260646602</v>
      </c>
      <c r="W86" s="45"/>
      <c r="X86" s="57">
        <v>39732.5</v>
      </c>
      <c r="Y86" s="5">
        <f t="shared" si="17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6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6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>J88/G88*100</f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257.8</v>
      </c>
      <c r="S89" s="77" t="s">
        <v>182</v>
      </c>
      <c r="T89" s="88">
        <v>99.6</v>
      </c>
      <c r="U89" s="51" t="e">
        <f>J89/G89*100</f>
        <v>#DIV/0!</v>
      </c>
      <c r="V89" s="52" t="e">
        <f>L89/G89*100</f>
        <v>#DIV/0!</v>
      </c>
      <c r="W89" s="45"/>
      <c r="X89" s="57"/>
      <c r="Y89" s="5"/>
    </row>
    <row r="90" spans="1:25" ht="0" customHeight="1" hidden="1">
      <c r="A90" s="64" t="s">
        <v>130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129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51654.41</v>
      </c>
      <c r="S91" s="79">
        <v>47103.86</v>
      </c>
      <c r="T91" s="91">
        <v>91.2</v>
      </c>
      <c r="U91" s="51" t="e">
        <f>J91/G91*100</f>
        <v>#REF!</v>
      </c>
      <c r="V91" s="52" t="e">
        <f>L91/G91*100</f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>L91/X91*100</f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2018-04-23T10:38:33Z</cp:lastPrinted>
  <dcterms:created xsi:type="dcterms:W3CDTF">2007-10-24T16:54:59Z</dcterms:created>
  <dcterms:modified xsi:type="dcterms:W3CDTF">2018-04-23T10:38:36Z</dcterms:modified>
  <cp:category/>
  <cp:version/>
  <cp:contentType/>
  <cp:contentStatus/>
</cp:coreProperties>
</file>